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852de8b22ac2d4/Arkiv DVL Viborg/Generalforsamlinger/2021/"/>
    </mc:Choice>
  </mc:AlternateContent>
  <xr:revisionPtr revIDLastSave="0" documentId="8_{F0CE5111-2174-4C3D-91AA-18A4E1713F35}" xr6:coauthVersionLast="45" xr6:coauthVersionMax="45" xr10:uidLastSave="{00000000-0000-0000-0000-000000000000}"/>
  <bookViews>
    <workbookView xWindow="-120" yWindow="-120" windowWidth="29040" windowHeight="16440"/>
  </bookViews>
  <sheets>
    <sheet name="Statistik " sheetId="1" r:id="rId1"/>
    <sheet name="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2" i="1" l="1"/>
  <c r="E110" i="1"/>
  <c r="E109" i="1"/>
  <c r="E108" i="1"/>
  <c r="E107" i="1"/>
  <c r="S104" i="1"/>
  <c r="I99" i="1"/>
  <c r="E104" i="1" s="1"/>
  <c r="H99" i="1"/>
  <c r="G99" i="1"/>
  <c r="E106" i="1" s="1"/>
  <c r="E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99" i="1" s="1"/>
  <c r="G104" i="1" l="1"/>
</calcChain>
</file>

<file path=xl/sharedStrings.xml><?xml version="1.0" encoding="utf-8"?>
<sst xmlns="http://schemas.openxmlformats.org/spreadsheetml/2006/main" count="450" uniqueCount="226">
  <si>
    <t>DVL Viborg</t>
  </si>
  <si>
    <t>Statistik 2020 Viborg Afdeling</t>
  </si>
  <si>
    <t>Dato</t>
  </si>
  <si>
    <t>Turleder</t>
  </si>
  <si>
    <t>Tur</t>
  </si>
  <si>
    <t>Type</t>
  </si>
  <si>
    <t>Km</t>
  </si>
  <si>
    <t>Bemærkninger</t>
  </si>
  <si>
    <t>Deltagere
i alt</t>
  </si>
  <si>
    <t>Medl.</t>
  </si>
  <si>
    <t>Ikke-
medl.</t>
  </si>
  <si>
    <t>Km i alt</t>
  </si>
  <si>
    <t>Antal ture</t>
  </si>
  <si>
    <t>TOPTUR</t>
  </si>
  <si>
    <t>Erik Jensen</t>
  </si>
  <si>
    <t>Nytårskur Hald Ege</t>
  </si>
  <si>
    <t>Dag</t>
  </si>
  <si>
    <t>Stille vejr og plusgrader</t>
  </si>
  <si>
    <t>Vagn Olsen</t>
  </si>
  <si>
    <t>Hærvejen Skals Viborg TOPTUR 68 M</t>
  </si>
  <si>
    <t>Blæsende og køligt</t>
  </si>
  <si>
    <t>T</t>
  </si>
  <si>
    <t>Birgit Kirkegaard/Peder Pedersen</t>
  </si>
  <si>
    <t>Katrinedal Salten Ådal TOPTUR 138 M</t>
  </si>
  <si>
    <t>Solrigt</t>
  </si>
  <si>
    <t>Birthe Ambrosius Vagn Olsen</t>
  </si>
  <si>
    <t>Hald Sø Rundt TOPTUR 64 M</t>
  </si>
  <si>
    <t>Diset men tørt</t>
  </si>
  <si>
    <t>Annette Stenov/Kristian Sørensen</t>
  </si>
  <si>
    <t>Omkring Tjele</t>
  </si>
  <si>
    <t>Sol forårsagtigt</t>
  </si>
  <si>
    <t>Birgit Kirkegaard/Peder Petersen</t>
  </si>
  <si>
    <t>Sukkertoppen TOPTUR 119m</t>
  </si>
  <si>
    <t>Regn hele dagen</t>
  </si>
  <si>
    <t>Aage Nicolaisen</t>
  </si>
  <si>
    <t>Silkeborg Østerskov TOPTUR 64m</t>
  </si>
  <si>
    <t>Overskyet og slutter med finregn</t>
  </si>
  <si>
    <t>Birthe Ambrosius</t>
  </si>
  <si>
    <t>Guldborgland  Stanghede</t>
  </si>
  <si>
    <t>Sol og lidt regn</t>
  </si>
  <si>
    <t>Jordbro Engsø</t>
  </si>
  <si>
    <t>Blæst og let regn</t>
  </si>
  <si>
    <t>Fussingø</t>
  </si>
  <si>
    <t>Formiddag</t>
  </si>
  <si>
    <t>Stille vejr og finregn</t>
  </si>
  <si>
    <t xml:space="preserve"> </t>
  </si>
  <si>
    <t>Aase Honum</t>
  </si>
  <si>
    <t>Det gamle og nye Hald Ege</t>
  </si>
  <si>
    <t>Let regn og vinstille</t>
  </si>
  <si>
    <t>Søndermølle – Arnbjerg – Bruunshåbskovene</t>
  </si>
  <si>
    <t>Finregn</t>
  </si>
  <si>
    <t>Annette Stenov</t>
  </si>
  <si>
    <t>Ørum – Velds – Ø Bakker</t>
  </si>
  <si>
    <t>Aften</t>
  </si>
  <si>
    <t>Småregn</t>
  </si>
  <si>
    <t>Undallslund</t>
  </si>
  <si>
    <t>Solskin</t>
  </si>
  <si>
    <t>Peder Kaae Pedersen</t>
  </si>
  <si>
    <t>Gudenåen – Rørbæk sø</t>
  </si>
  <si>
    <t>Aage Nicolajsen</t>
  </si>
  <si>
    <t>Silkeborg Nordskov</t>
  </si>
  <si>
    <t>Sol og enkelte småbyger</t>
  </si>
  <si>
    <t>Vrands Sande Ans Sø</t>
  </si>
  <si>
    <t>Birthe Ambrosius/Marianne Sørensen</t>
  </si>
  <si>
    <t>Hejlskov</t>
  </si>
  <si>
    <t>Torden, smuk overskyet aften</t>
  </si>
  <si>
    <t>Funder Ådal</t>
  </si>
  <si>
    <t>Overskyet med småregn til sidst</t>
  </si>
  <si>
    <t>Marianne Sørensen/ Ove H Pedersen</t>
  </si>
  <si>
    <t>Langerodde Bjørnshøje</t>
  </si>
  <si>
    <t>Mild sommervejr fugt og sol god sigtbarhed</t>
  </si>
  <si>
    <t>Birthe Ambrosius/ Ove H Pedersen</t>
  </si>
  <si>
    <t>Lunt og let overskyet</t>
  </si>
  <si>
    <t>Knudby og Hjarbæk</t>
  </si>
  <si>
    <t>Varm vind</t>
  </si>
  <si>
    <t>Erik Jensen / Birthe Ambrosius</t>
  </si>
  <si>
    <t>Hvidbjerg Klitplantage</t>
  </si>
  <si>
    <t>let skyet, vind fra øst</t>
  </si>
  <si>
    <t>Erik Jensen / Birgit Kirkegaard</t>
  </si>
  <si>
    <t>Vandreferie i Thy</t>
  </si>
  <si>
    <t>fint vejr, sol, svag østenvind</t>
  </si>
  <si>
    <t>Dollerup Bakker</t>
  </si>
  <si>
    <t>Lunt med sol</t>
  </si>
  <si>
    <t>Ove H Pedersen</t>
  </si>
  <si>
    <t>Sporet i Nørreådalen</t>
  </si>
  <si>
    <t>Strålende solskin</t>
  </si>
  <si>
    <t>Anne-Marie Maribo</t>
  </si>
  <si>
    <t>Mariager Rosernes By</t>
  </si>
  <si>
    <t>Overskyet fint vandrevejr</t>
  </si>
  <si>
    <t>Birgit Kirkegaard</t>
  </si>
  <si>
    <t>Underup Toptur</t>
  </si>
  <si>
    <t>Regn,blæst senere opklaring</t>
  </si>
  <si>
    <t>Spangsdalen Overlund</t>
  </si>
  <si>
    <t>Sol og frisk vind</t>
  </si>
  <si>
    <t>Skovene omkring Hobro</t>
  </si>
  <si>
    <t>Klostermarken</t>
  </si>
  <si>
    <t>Køligt lidt sol</t>
  </si>
  <si>
    <t>Marselisborg skov</t>
  </si>
  <si>
    <t>Erik Jensen og Bent Poulsen</t>
  </si>
  <si>
    <t>Søgård Mose</t>
  </si>
  <si>
    <t>Stille. Let skyet en enkelt byge</t>
  </si>
  <si>
    <t>Kalkaminoen 1 etape</t>
  </si>
  <si>
    <t>Regn senere opholdsvejr</t>
  </si>
  <si>
    <t>Spangsdalen og Skovsgård</t>
  </si>
  <si>
    <t>Birgit Kirkegaard Anne Mette Sommer</t>
  </si>
  <si>
    <t>Alvildashøj og Himmelbjerget</t>
  </si>
  <si>
    <t>Solrig varm</t>
  </si>
  <si>
    <t>Spor i Banebyen</t>
  </si>
  <si>
    <t>Stille overskyet lunt</t>
  </si>
  <si>
    <t>Hjarbæk – Vorde</t>
  </si>
  <si>
    <t>Varmt og solrig</t>
  </si>
  <si>
    <t>Erik Jensen og Bent</t>
  </si>
  <si>
    <t>Kalkaminoen 2 etape</t>
  </si>
  <si>
    <t>Meget lunt og stille vejr</t>
  </si>
  <si>
    <t>Tved Klitplantage</t>
  </si>
  <si>
    <t>Solrigt, varm, næsten vindstille</t>
  </si>
  <si>
    <t>Thy Nationalpark</t>
  </si>
  <si>
    <t>Marianne Bach</t>
  </si>
  <si>
    <t>Let regn</t>
  </si>
  <si>
    <t>Ove H Pedersen/Gerda Poulsen</t>
  </si>
  <si>
    <t>Houlkær/nørreådalen</t>
  </si>
  <si>
    <t>Sol og byger</t>
  </si>
  <si>
    <t>Dorthe Bach</t>
  </si>
  <si>
    <t>Gudenåen</t>
  </si>
  <si>
    <t>Ophold efter regnfuld dag</t>
  </si>
  <si>
    <t>Peder Kaare Pedersen/John Bruno P</t>
  </si>
  <si>
    <t>Himmelbjerget rundt</t>
  </si>
  <si>
    <t>Ans Rundt</t>
  </si>
  <si>
    <t>Tørt og solrigt</t>
  </si>
  <si>
    <t>Stanghede og Hald Sø</t>
  </si>
  <si>
    <t>Sol og skyet, men tørt</t>
  </si>
  <si>
    <t>Finn Skjødt Petersen</t>
  </si>
  <si>
    <t>Rønde – Kalø</t>
  </si>
  <si>
    <t>Fint vejr med lidt regn</t>
  </si>
  <si>
    <t>Karup Ådal</t>
  </si>
  <si>
    <t>Annette Stenov/Vagn Olsen</t>
  </si>
  <si>
    <t>Hjermind Skov</t>
  </si>
  <si>
    <t>Tåget senere overskyet</t>
  </si>
  <si>
    <t>Birgit Kirkegaard/Birthe Ambrosius</t>
  </si>
  <si>
    <t>Slgerhøj Hanklit Mors</t>
  </si>
  <si>
    <t>Starter skyet senere solskin</t>
  </si>
  <si>
    <t>WE WALK TUR</t>
  </si>
  <si>
    <t>Tørt med skiftende sol</t>
  </si>
  <si>
    <t>Vagn Olsen / Ove H Pedersen</t>
  </si>
  <si>
    <t>Maraton</t>
  </si>
  <si>
    <t>Overskyet</t>
  </si>
  <si>
    <t>Maraton ½ tur</t>
  </si>
  <si>
    <t>Houlkærlangmose</t>
  </si>
  <si>
    <t>Overskyet men lunt</t>
  </si>
  <si>
    <t>Bævertur Klosterheden</t>
  </si>
  <si>
    <t>Tørt og overskyet</t>
  </si>
  <si>
    <t>Peder Pedersen/John Bruno Pedersen</t>
  </si>
  <si>
    <t>Ømkloster gl. Rye</t>
  </si>
  <si>
    <t>Birgit Kirkegaard/Anne Mette Sommer</t>
  </si>
  <si>
    <t>Sukkertoppen Goldbækhol</t>
  </si>
  <si>
    <t>Klar efterårsdag</t>
  </si>
  <si>
    <t>Kællinghøl rundt</t>
  </si>
  <si>
    <t>Tørt men køligt</t>
  </si>
  <si>
    <t>Syd for Søndersø</t>
  </si>
  <si>
    <t>Solrigt men køligt</t>
  </si>
  <si>
    <t>Linå Vesterskov</t>
  </si>
  <si>
    <t>Over lidt sol</t>
  </si>
  <si>
    <t>Diset og let vind</t>
  </si>
  <si>
    <t>Sol og vindstille</t>
  </si>
  <si>
    <t>Bruno Pedersen</t>
  </si>
  <si>
    <t>Mellem Meny og Bilka</t>
  </si>
  <si>
    <t>Stille Overskyet Tørt</t>
  </si>
  <si>
    <t>Aage Nicolaisen/ Tony Henriksen</t>
  </si>
  <si>
    <t>Silkeborg Sønderskov</t>
  </si>
  <si>
    <t>Tørt kun lidt sol</t>
  </si>
  <si>
    <t>Vindum skov tur 1</t>
  </si>
  <si>
    <t>Skiftende sol og overskyet køligt</t>
  </si>
  <si>
    <t>Vindum skov tur 2</t>
  </si>
  <si>
    <t>Hald Ege tur 1</t>
  </si>
  <si>
    <t>Hald Ege tur 2</t>
  </si>
  <si>
    <t>Skyet klart og koldt</t>
  </si>
  <si>
    <t>Let regn og diset</t>
  </si>
  <si>
    <t>Gråt og støvregn</t>
  </si>
  <si>
    <t>Birthe Ambrosius / Gerda Poulsen</t>
  </si>
  <si>
    <t>Køligt og diset</t>
  </si>
  <si>
    <t>Gråt diset og let regn</t>
  </si>
  <si>
    <t>John Bruno Pedersen</t>
  </si>
  <si>
    <t>Overskyet vindstille</t>
  </si>
  <si>
    <t>Gråt i gråt</t>
  </si>
  <si>
    <t>Peder Kaae Pedersen/Bruno Pedersen</t>
  </si>
  <si>
    <t>Tørt og diset</t>
  </si>
  <si>
    <t>Ole Schelde</t>
  </si>
  <si>
    <t>Finderup Øvelsesplads tur 1</t>
  </si>
  <si>
    <t>Finderup Øvelsesplads tur 2</t>
  </si>
  <si>
    <t>I alt</t>
  </si>
  <si>
    <t>1535 deltagere har i alt vandret 21616 km.</t>
  </si>
  <si>
    <t>Ej medlem</t>
  </si>
  <si>
    <t>Gennemsnitligt deltagerantal (alle ture):</t>
  </si>
  <si>
    <t>Gennemsnitligt deltagerantal på dagture:</t>
  </si>
  <si>
    <t>Gennemsnitligt deltagerantal på formiddagsture:</t>
  </si>
  <si>
    <t>Gennemsnitligt deltagerantal på aftenture:</t>
  </si>
  <si>
    <t>Gennemsnitligt deltagerantal på weekendture:</t>
  </si>
  <si>
    <t>Gennemsnitligt deltagerantal på maraton:</t>
  </si>
  <si>
    <t>-</t>
  </si>
  <si>
    <t>Gennemsnitlig antal på natture:</t>
  </si>
  <si>
    <t>DVL Viborg  tur oversigt 2020</t>
  </si>
  <si>
    <t>%</t>
  </si>
  <si>
    <t>Deltagere i alt</t>
  </si>
  <si>
    <t>Gennemsnitligt deltagerantal på 61 dagture:</t>
  </si>
  <si>
    <t>Gennemsnitligt deltagerantal på 16 formiddagsture:</t>
  </si>
  <si>
    <t>Gennemsnitligt deltagerantal på 10 aftenture:</t>
  </si>
  <si>
    <t>Gennemsnitligt deltagerantal på 2 week-endture:</t>
  </si>
  <si>
    <t>Deltager der IKKE var DVL medlemmer</t>
  </si>
  <si>
    <t>Langs Salten Å tur 1</t>
  </si>
  <si>
    <t>Langs Salten Å tur 2</t>
  </si>
  <si>
    <t>Stilling sø og Ørnekol tur 1</t>
  </si>
  <si>
    <t>Stilling sø og Ørnekol tur 2</t>
  </si>
  <si>
    <t>Stendal og Ulvedal plantager tur 1</t>
  </si>
  <si>
    <t>Stendal og Ulvedal plantager tur 2</t>
  </si>
  <si>
    <t>Anders Nielsen</t>
  </si>
  <si>
    <t xml:space="preserve">Marianne Bach </t>
  </si>
  <si>
    <t>Kongenshus Hede tur 1</t>
  </si>
  <si>
    <t>Vrads Sande tur 1</t>
  </si>
  <si>
    <t>Vrads Sande tur 2</t>
  </si>
  <si>
    <t>Bruunshåb skovene, juletur 1</t>
  </si>
  <si>
    <t>Viborg Hedeplantage, juletur 4</t>
  </si>
  <si>
    <t>Vestermølle Skanderborg, juletur 6</t>
  </si>
  <si>
    <t>Silkeborg Østerskov, juletur 7</t>
  </si>
  <si>
    <t>Stanghede og Dollerup, juletur 2</t>
  </si>
  <si>
    <t>Hald Ege, juletur 3</t>
  </si>
  <si>
    <t>Skanderborg Sø, juletur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</si>
</sst>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&quot; &quot;%"/>
    <numFmt numFmtId="165" formatCode="dd\-mm\-yy"/>
    <numFmt numFmtId="166" formatCode="0&quot; &quot;%"/>
  </numFmts>
  <fonts count="63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1"/>
      <color rgb="FFFF0000"/>
      <name val="Calibri"/>
      <family val="2"/>
    </font>
    <font>
      <sz val="10"/>
      <color rgb="FFCC0000"/>
      <name val="Arial1"/>
    </font>
    <font>
      <b/>
      <sz val="11"/>
      <color rgb="FFFF9900"/>
      <name val="Calibri"/>
      <family val="2"/>
    </font>
    <font>
      <b/>
      <sz val="10"/>
      <color rgb="FFFFFFFF"/>
      <name val="Arial1"/>
    </font>
    <font>
      <i/>
      <sz val="10"/>
      <color rgb="FF808080"/>
      <name val="Arial1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sz val="10"/>
      <color rgb="FF996600"/>
      <name val="Arial1"/>
    </font>
    <font>
      <sz val="11"/>
      <color rgb="FF993300"/>
      <name val="Calibri"/>
      <family val="2"/>
    </font>
    <font>
      <sz val="10"/>
      <color rgb="FF333333"/>
      <name val="Arial1"/>
    </font>
    <font>
      <b/>
      <sz val="11"/>
      <color rgb="FF333333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i/>
      <u/>
      <sz val="10"/>
      <color rgb="FF000000"/>
      <name val="Arial1"/>
    </font>
    <font>
      <sz val="11"/>
      <color rgb="FFFF990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158466"/>
      <name val="Arial1"/>
    </font>
    <font>
      <b/>
      <sz val="11"/>
      <color rgb="FFFF3838"/>
      <name val="Arial1"/>
    </font>
    <font>
      <b/>
      <sz val="10"/>
      <color rgb="FF008000"/>
      <name val="Arial"/>
      <family val="2"/>
    </font>
    <font>
      <b/>
      <sz val="10"/>
      <color rgb="FF800080"/>
      <name val="Arial"/>
      <family val="2"/>
    </font>
    <font>
      <b/>
      <sz val="10"/>
      <color rgb="FF0000FF"/>
      <name val="Arial"/>
      <family val="2"/>
    </font>
    <font>
      <b/>
      <sz val="10"/>
      <color rgb="FF00FF00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sz val="11"/>
      <color rgb="FF158466"/>
      <name val="Arial1"/>
    </font>
    <font>
      <b/>
      <sz val="10"/>
      <color rgb="FF008000"/>
      <name val="Arial1"/>
    </font>
    <font>
      <b/>
      <sz val="10"/>
      <color rgb="FF00FF00"/>
      <name val="Arial1"/>
    </font>
    <font>
      <b/>
      <sz val="10"/>
      <color rgb="FF800080"/>
      <name val="Arial1"/>
    </font>
    <font>
      <sz val="11"/>
      <color rgb="FFFF3838"/>
      <name val="Arial1"/>
    </font>
    <font>
      <sz val="10"/>
      <color rgb="FF008000"/>
      <name val="Arial1"/>
    </font>
    <font>
      <sz val="10"/>
      <color rgb="FF800080"/>
      <name val="Arial"/>
      <family val="2"/>
    </font>
    <font>
      <sz val="10"/>
      <color rgb="FF0000FF"/>
      <name val="Arial"/>
      <family val="2"/>
    </font>
    <font>
      <sz val="10"/>
      <color rgb="FF00FF00"/>
      <name val="Arial1"/>
    </font>
    <font>
      <sz val="10"/>
      <color rgb="FF800080"/>
      <name val="Arial1"/>
    </font>
    <font>
      <sz val="10"/>
      <color rgb="FF9933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1"/>
      <color rgb="FFF10D0C"/>
      <name val="Arial1"/>
    </font>
    <font>
      <sz val="10"/>
      <color rgb="FF158466"/>
      <name val="Arial1"/>
    </font>
    <font>
      <sz val="10"/>
      <color rgb="FF0000FF"/>
      <name val="Arial1"/>
    </font>
    <font>
      <sz val="10"/>
      <color rgb="FFFF0000"/>
      <name val="Arial1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</fills>
  <borders count="1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9" fillId="0" borderId="0"/>
    <xf numFmtId="0" fontId="24" fillId="0" borderId="5"/>
    <xf numFmtId="0" fontId="25" fillId="0" borderId="6"/>
    <xf numFmtId="0" fontId="26" fillId="0" borderId="7"/>
    <xf numFmtId="0" fontId="26" fillId="0" borderId="0"/>
    <xf numFmtId="0" fontId="12" fillId="4" borderId="0"/>
    <xf numFmtId="0" fontId="31" fillId="3" borderId="0"/>
    <xf numFmtId="0" fontId="20" fillId="20" borderId="0"/>
    <xf numFmtId="0" fontId="18" fillId="7" borderId="2"/>
    <xf numFmtId="0" fontId="23" fillId="21" borderId="4"/>
    <xf numFmtId="0" fontId="8" fillId="21" borderId="2"/>
    <xf numFmtId="0" fontId="28" fillId="0" borderId="8"/>
    <xf numFmtId="0" fontId="6" fillId="0" borderId="0"/>
    <xf numFmtId="0" fontId="1" fillId="20" borderId="1"/>
    <xf numFmtId="0" fontId="11" fillId="0" borderId="0"/>
    <xf numFmtId="0" fontId="30" fillId="0" borderId="9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4" fillId="0" borderId="0"/>
    <xf numFmtId="0" fontId="5" fillId="16" borderId="0"/>
    <xf numFmtId="0" fontId="5" fillId="17" borderId="0"/>
    <xf numFmtId="0" fontId="4" fillId="18" borderId="0"/>
    <xf numFmtId="0" fontId="7" fillId="19" borderId="0"/>
    <xf numFmtId="0" fontId="9" fillId="22" borderId="0"/>
    <xf numFmtId="0" fontId="10" fillId="0" borderId="0"/>
    <xf numFmtId="0" fontId="13" fillId="4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9" fillId="23" borderId="3"/>
    <xf numFmtId="0" fontId="3" fillId="24" borderId="0"/>
    <xf numFmtId="0" fontId="3" fillId="25" borderId="0"/>
    <xf numFmtId="0" fontId="3" fillId="26" borderId="0"/>
    <xf numFmtId="0" fontId="3" fillId="13" borderId="0"/>
    <xf numFmtId="0" fontId="3" fillId="14" borderId="0"/>
    <xf numFmtId="0" fontId="3" fillId="27" borderId="0"/>
    <xf numFmtId="0" fontId="21" fillId="28" borderId="0"/>
    <xf numFmtId="0" fontId="22" fillId="20" borderId="2"/>
    <xf numFmtId="0" fontId="27" fillId="0" borderId="0"/>
    <xf numFmtId="0" fontId="1" fillId="0" borderId="0"/>
    <xf numFmtId="0" fontId="1" fillId="0" borderId="0"/>
    <xf numFmtId="0" fontId="7" fillId="0" borderId="0"/>
  </cellStyleXfs>
  <cellXfs count="95">
    <xf numFmtId="0" fontId="0" fillId="0" borderId="0" xfId="0"/>
    <xf numFmtId="49" fontId="32" fillId="0" borderId="0" xfId="0" applyNumberFormat="1" applyFont="1" applyAlignment="1">
      <alignment vertical="top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/>
    <xf numFmtId="0" fontId="33" fillId="0" borderId="0" xfId="0" applyFont="1"/>
    <xf numFmtId="0" fontId="0" fillId="0" borderId="10" xfId="0" applyBorder="1"/>
    <xf numFmtId="1" fontId="0" fillId="0" borderId="0" xfId="0" applyNumberFormat="1"/>
    <xf numFmtId="0" fontId="34" fillId="0" borderId="0" xfId="0" applyFont="1" applyAlignment="1">
      <alignment wrapText="1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49" fontId="34" fillId="0" borderId="0" xfId="0" applyNumberFormat="1" applyFont="1" applyAlignment="1">
      <alignment vertical="top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9" fontId="33" fillId="0" borderId="0" xfId="0" applyNumberFormat="1" applyFont="1" applyAlignment="1">
      <alignment vertical="top"/>
    </xf>
    <xf numFmtId="166" fontId="3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5" fillId="0" borderId="0" xfId="0" applyFont="1"/>
    <xf numFmtId="164" fontId="0" fillId="0" borderId="0" xfId="0" applyNumberFormat="1" applyAlignment="1">
      <alignment horizontal="center"/>
    </xf>
    <xf numFmtId="1" fontId="33" fillId="0" borderId="0" xfId="0" applyNumberFormat="1" applyFont="1" applyAlignment="1">
      <alignment wrapText="1"/>
    </xf>
    <xf numFmtId="1" fontId="34" fillId="0" borderId="0" xfId="0" applyNumberFormat="1" applyFont="1" applyAlignment="1">
      <alignment wrapText="1"/>
    </xf>
    <xf numFmtId="1" fontId="34" fillId="0" borderId="0" xfId="0" applyNumberFormat="1" applyFont="1"/>
    <xf numFmtId="49" fontId="35" fillId="0" borderId="15" xfId="0" applyNumberFormat="1" applyFont="1" applyBorder="1" applyAlignment="1">
      <alignment vertical="top"/>
    </xf>
    <xf numFmtId="0" fontId="35" fillId="0" borderId="15" xfId="0" applyFont="1" applyBorder="1" applyAlignment="1">
      <alignment wrapText="1"/>
    </xf>
    <xf numFmtId="0" fontId="35" fillId="0" borderId="15" xfId="0" applyFont="1" applyBorder="1" applyAlignment="1">
      <alignment horizontal="center"/>
    </xf>
    <xf numFmtId="0" fontId="35" fillId="0" borderId="15" xfId="0" applyFont="1" applyBorder="1"/>
    <xf numFmtId="0" fontId="35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right"/>
    </xf>
    <xf numFmtId="14" fontId="34" fillId="0" borderId="15" xfId="0" applyNumberFormat="1" applyFont="1" applyBorder="1" applyAlignment="1">
      <alignment vertical="top"/>
    </xf>
    <xf numFmtId="49" fontId="34" fillId="0" borderId="15" xfId="0" applyNumberFormat="1" applyFont="1" applyBorder="1" applyAlignment="1">
      <alignment vertical="top"/>
    </xf>
    <xf numFmtId="0" fontId="34" fillId="0" borderId="15" xfId="0" applyFont="1" applyBorder="1" applyAlignment="1">
      <alignment wrapText="1"/>
    </xf>
    <xf numFmtId="0" fontId="34" fillId="0" borderId="15" xfId="0" applyFont="1" applyBorder="1"/>
    <xf numFmtId="0" fontId="34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wrapText="1"/>
    </xf>
    <xf numFmtId="49" fontId="34" fillId="0" borderId="15" xfId="0" applyNumberFormat="1" applyFont="1" applyBorder="1" applyAlignment="1">
      <alignment vertical="top" wrapText="1"/>
    </xf>
    <xf numFmtId="165" fontId="34" fillId="0" borderId="15" xfId="0" applyNumberFormat="1" applyFont="1" applyBorder="1"/>
    <xf numFmtId="0" fontId="34" fillId="0" borderId="15" xfId="0" applyFont="1" applyBorder="1" applyAlignment="1">
      <alignment vertical="top" wrapText="1"/>
    </xf>
    <xf numFmtId="0" fontId="34" fillId="0" borderId="15" xfId="0" applyFont="1" applyFill="1" applyBorder="1"/>
    <xf numFmtId="14" fontId="34" fillId="0" borderId="15" xfId="0" applyNumberFormat="1" applyFont="1" applyBorder="1" applyAlignment="1">
      <alignment vertical="top" wrapText="1"/>
    </xf>
    <xf numFmtId="0" fontId="34" fillId="0" borderId="15" xfId="0" applyFont="1" applyBorder="1" applyAlignment="1">
      <alignment horizontal="left" wrapText="1"/>
    </xf>
    <xf numFmtId="49" fontId="62" fillId="0" borderId="15" xfId="0" applyNumberFormat="1" applyFont="1" applyBorder="1" applyAlignment="1">
      <alignment vertical="top"/>
    </xf>
    <xf numFmtId="49" fontId="34" fillId="0" borderId="15" xfId="0" applyNumberFormat="1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 wrapText="1"/>
    </xf>
    <xf numFmtId="14" fontId="34" fillId="0" borderId="15" xfId="0" applyNumberFormat="1" applyFont="1" applyBorder="1" applyAlignment="1">
      <alignment horizontal="right" vertical="top"/>
    </xf>
    <xf numFmtId="0" fontId="34" fillId="0" borderId="15" xfId="0" applyFont="1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Border="1"/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right" vertical="top"/>
    </xf>
    <xf numFmtId="0" fontId="0" fillId="0" borderId="15" xfId="0" applyBorder="1" applyAlignment="1">
      <alignment horizontal="center" wrapText="1"/>
    </xf>
    <xf numFmtId="49" fontId="33" fillId="0" borderId="15" xfId="0" applyNumberFormat="1" applyFont="1" applyBorder="1" applyAlignment="1">
      <alignment vertical="top"/>
    </xf>
    <xf numFmtId="49" fontId="36" fillId="0" borderId="15" xfId="0" applyNumberFormat="1" applyFont="1" applyBorder="1" applyAlignment="1">
      <alignment vertical="top"/>
    </xf>
    <xf numFmtId="0" fontId="33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1" fontId="33" fillId="0" borderId="15" xfId="0" applyNumberFormat="1" applyFont="1" applyBorder="1" applyAlignment="1">
      <alignment vertical="top"/>
    </xf>
    <xf numFmtId="0" fontId="62" fillId="0" borderId="15" xfId="0" applyFont="1" applyBorder="1" applyAlignment="1">
      <alignment wrapText="1"/>
    </xf>
  </cellXfs>
  <cellStyles count="60"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" xfId="35"/>
    <cellStyle name="Accent 1" xfId="36"/>
    <cellStyle name="Accent 2" xfId="37"/>
    <cellStyle name="Accent 3" xfId="38"/>
    <cellStyle name="Advarselstekst" xfId="13" builtinId="11" customBuiltin="1"/>
    <cellStyle name="Bad" xfId="39"/>
    <cellStyle name="Bemærk!" xfId="14" builtinId="10" customBuiltin="1"/>
    <cellStyle name="Beregning" xfId="11" builtinId="22" customBuiltin="1"/>
    <cellStyle name="Error" xfId="40"/>
    <cellStyle name="Footnote" xfId="41"/>
    <cellStyle name="Forklarende tekst" xfId="15" builtinId="53" customBuiltin="1"/>
    <cellStyle name="God" xfId="6" builtinId="26" customBuiltin="1"/>
    <cellStyle name="Good" xfId="42"/>
    <cellStyle name="Heading (user)" xfId="43"/>
    <cellStyle name="Heading 1" xfId="44"/>
    <cellStyle name="Heading 2" xfId="45"/>
    <cellStyle name="Hyperlink" xfId="46"/>
    <cellStyle name="Input" xfId="9" builtinId="20" customBuiltin="1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8" builtinId="28" customBuiltin="1"/>
    <cellStyle name="Neutral 1" xfId="54"/>
    <cellStyle name="Normal" xfId="0" builtinId="0" customBuiltin="1"/>
    <cellStyle name="Note" xfId="55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Result (user)" xfId="56"/>
    <cellStyle name="Sammenkædet celle" xfId="12" builtinId="24" customBuiltin="1"/>
    <cellStyle name="Status" xfId="57"/>
    <cellStyle name="Text" xfId="58"/>
    <cellStyle name="Titel" xfId="1" builtinId="15" customBuiltin="1"/>
    <cellStyle name="Total" xfId="16" builtinId="25" customBuiltin="1"/>
    <cellStyle name="Ugyldig" xfId="7" builtinId="27" customBuiltin="1"/>
    <cellStyle name="Warning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vl.dk/vandreture/90-aars-foedselsdag-soendermoelle-arnbjerg-bruunshaabskove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4"/>
  <sheetViews>
    <sheetView tabSelected="1" workbookViewId="0">
      <selection activeCell="E115" sqref="E115"/>
    </sheetView>
  </sheetViews>
  <sheetFormatPr defaultRowHeight="12.75" customHeight="1"/>
  <cols>
    <col min="1" max="1" width="11.875" style="6" customWidth="1"/>
    <col min="2" max="2" width="28.25" style="6" customWidth="1"/>
    <col min="3" max="3" width="29.75" style="2" customWidth="1"/>
    <col min="4" max="4" width="11.375" style="2" customWidth="1"/>
    <col min="5" max="5" width="11.25" style="3" customWidth="1"/>
    <col min="6" max="6" width="32.875" customWidth="1"/>
    <col min="7" max="7" width="9.125" style="5" customWidth="1"/>
    <col min="8" max="8" width="8.5" style="3" customWidth="1"/>
    <col min="9" max="9" width="6.625" style="3" customWidth="1"/>
    <col min="10" max="10" width="8.375" customWidth="1"/>
    <col min="11" max="11" width="8.5" style="5" customWidth="1"/>
    <col min="12" max="12" width="8.375" style="5" customWidth="1"/>
    <col min="13" max="14" width="8.125" customWidth="1"/>
    <col min="15" max="15" width="8.375" customWidth="1"/>
    <col min="16" max="16" width="9.75" customWidth="1"/>
    <col min="17" max="64" width="8.375" customWidth="1"/>
  </cols>
  <sheetData>
    <row r="1" spans="1:64" ht="15.75" customHeight="1">
      <c r="A1" s="1" t="s">
        <v>0</v>
      </c>
      <c r="B1" s="1"/>
      <c r="F1" s="4" t="s">
        <v>1</v>
      </c>
    </row>
    <row r="3" spans="1:64" ht="25.5" customHeight="1">
      <c r="A3" s="59" t="s">
        <v>2</v>
      </c>
      <c r="B3" s="59" t="s">
        <v>3</v>
      </c>
      <c r="C3" s="60" t="s">
        <v>4</v>
      </c>
      <c r="D3" s="60" t="s">
        <v>5</v>
      </c>
      <c r="E3" s="61" t="s">
        <v>6</v>
      </c>
      <c r="F3" s="62" t="s">
        <v>7</v>
      </c>
      <c r="G3" s="63" t="s">
        <v>8</v>
      </c>
      <c r="H3" s="64" t="s">
        <v>9</v>
      </c>
      <c r="I3" s="65" t="s">
        <v>10</v>
      </c>
      <c r="J3" s="66" t="s">
        <v>11</v>
      </c>
      <c r="K3" s="61" t="s">
        <v>12</v>
      </c>
      <c r="L3" s="7" t="s">
        <v>13</v>
      </c>
      <c r="M3" s="8"/>
      <c r="N3" s="9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35" customFormat="1" ht="12.75" customHeight="1">
      <c r="A4" s="67">
        <v>43834</v>
      </c>
      <c r="B4" s="68" t="s">
        <v>14</v>
      </c>
      <c r="C4" s="69" t="s">
        <v>15</v>
      </c>
      <c r="D4" s="69" t="s">
        <v>16</v>
      </c>
      <c r="E4" s="64">
        <v>6</v>
      </c>
      <c r="F4" s="70" t="s">
        <v>17</v>
      </c>
      <c r="G4" s="64">
        <v>34</v>
      </c>
      <c r="H4" s="64">
        <v>34</v>
      </c>
      <c r="I4" s="64">
        <v>0</v>
      </c>
      <c r="J4" s="70">
        <f t="shared" ref="J4:J51" si="0">G4*E4</f>
        <v>204</v>
      </c>
      <c r="K4" s="71">
        <v>1</v>
      </c>
      <c r="L4" s="3"/>
      <c r="P4" s="58"/>
    </row>
    <row r="5" spans="1:64" s="35" customFormat="1" ht="12.75" customHeight="1">
      <c r="A5" s="67">
        <v>43841</v>
      </c>
      <c r="B5" s="68" t="s">
        <v>18</v>
      </c>
      <c r="C5" s="69" t="s">
        <v>19</v>
      </c>
      <c r="D5" s="69" t="s">
        <v>16</v>
      </c>
      <c r="E5" s="64">
        <v>23</v>
      </c>
      <c r="F5" s="72" t="s">
        <v>20</v>
      </c>
      <c r="G5" s="64">
        <v>28</v>
      </c>
      <c r="H5" s="64">
        <v>26</v>
      </c>
      <c r="I5" s="64">
        <v>2</v>
      </c>
      <c r="J5" s="70">
        <f t="shared" si="0"/>
        <v>644</v>
      </c>
      <c r="K5" s="71">
        <v>2</v>
      </c>
      <c r="L5" s="3" t="s">
        <v>21</v>
      </c>
      <c r="P5" s="58"/>
    </row>
    <row r="6" spans="1:64" s="35" customFormat="1" ht="12.75" customHeight="1">
      <c r="A6" s="67">
        <v>43849</v>
      </c>
      <c r="B6" s="68" t="s">
        <v>22</v>
      </c>
      <c r="C6" s="69" t="s">
        <v>23</v>
      </c>
      <c r="D6" s="69" t="s">
        <v>16</v>
      </c>
      <c r="E6" s="64">
        <v>19</v>
      </c>
      <c r="F6" s="70" t="s">
        <v>24</v>
      </c>
      <c r="G6" s="64">
        <v>59</v>
      </c>
      <c r="H6" s="64">
        <v>55</v>
      </c>
      <c r="I6" s="64">
        <v>4</v>
      </c>
      <c r="J6" s="70">
        <f t="shared" si="0"/>
        <v>1121</v>
      </c>
      <c r="K6" s="71">
        <v>3</v>
      </c>
      <c r="L6" s="3" t="s">
        <v>21</v>
      </c>
      <c r="P6" s="58"/>
    </row>
    <row r="7" spans="1:64" s="35" customFormat="1" ht="12.75" customHeight="1">
      <c r="A7" s="67">
        <v>43856</v>
      </c>
      <c r="B7" s="70" t="s">
        <v>25</v>
      </c>
      <c r="C7" s="73" t="s">
        <v>26</v>
      </c>
      <c r="D7" s="69" t="s">
        <v>16</v>
      </c>
      <c r="E7" s="64">
        <v>15</v>
      </c>
      <c r="F7" s="70" t="s">
        <v>27</v>
      </c>
      <c r="G7" s="64">
        <v>87</v>
      </c>
      <c r="H7" s="64">
        <v>77</v>
      </c>
      <c r="I7" s="64">
        <v>10</v>
      </c>
      <c r="J7" s="70">
        <f t="shared" si="0"/>
        <v>1305</v>
      </c>
      <c r="K7" s="71">
        <v>4</v>
      </c>
      <c r="L7" s="3" t="s">
        <v>21</v>
      </c>
      <c r="M7" s="12"/>
      <c r="P7" s="58"/>
    </row>
    <row r="8" spans="1:64" s="35" customFormat="1" ht="12.75" customHeight="1">
      <c r="A8" s="67">
        <v>43863</v>
      </c>
      <c r="B8" s="68" t="s">
        <v>28</v>
      </c>
      <c r="C8" s="69" t="s">
        <v>29</v>
      </c>
      <c r="D8" s="69" t="s">
        <v>16</v>
      </c>
      <c r="E8" s="64">
        <v>13</v>
      </c>
      <c r="F8" s="70" t="s">
        <v>30</v>
      </c>
      <c r="G8" s="64">
        <v>64</v>
      </c>
      <c r="H8" s="64">
        <v>55</v>
      </c>
      <c r="I8" s="64">
        <v>9</v>
      </c>
      <c r="J8" s="70">
        <f t="shared" si="0"/>
        <v>832</v>
      </c>
      <c r="K8" s="71">
        <v>5</v>
      </c>
      <c r="L8" s="3"/>
      <c r="P8" s="58"/>
    </row>
    <row r="9" spans="1:64" s="35" customFormat="1" ht="12.75" customHeight="1">
      <c r="A9" s="67">
        <v>43870</v>
      </c>
      <c r="B9" s="70" t="s">
        <v>31</v>
      </c>
      <c r="C9" s="69" t="s">
        <v>32</v>
      </c>
      <c r="D9" s="69" t="s">
        <v>16</v>
      </c>
      <c r="E9" s="64">
        <v>18</v>
      </c>
      <c r="F9" s="70" t="s">
        <v>33</v>
      </c>
      <c r="G9" s="64">
        <v>20</v>
      </c>
      <c r="H9" s="64">
        <v>17</v>
      </c>
      <c r="I9" s="64">
        <v>3</v>
      </c>
      <c r="J9" s="70">
        <f t="shared" si="0"/>
        <v>360</v>
      </c>
      <c r="K9" s="71">
        <v>6</v>
      </c>
      <c r="L9" s="3" t="s">
        <v>21</v>
      </c>
    </row>
    <row r="10" spans="1:64" s="35" customFormat="1" ht="14.25" customHeight="1">
      <c r="A10" s="74">
        <v>43876</v>
      </c>
      <c r="B10" s="68" t="s">
        <v>34</v>
      </c>
      <c r="C10" s="68" t="s">
        <v>35</v>
      </c>
      <c r="D10" s="69" t="s">
        <v>16</v>
      </c>
      <c r="E10" s="64">
        <v>14</v>
      </c>
      <c r="F10" s="70" t="s">
        <v>36</v>
      </c>
      <c r="G10" s="64">
        <v>28</v>
      </c>
      <c r="H10" s="64">
        <v>26</v>
      </c>
      <c r="I10" s="64">
        <v>2</v>
      </c>
      <c r="J10" s="70">
        <f t="shared" si="0"/>
        <v>392</v>
      </c>
      <c r="K10" s="71">
        <v>7</v>
      </c>
      <c r="L10" s="3" t="s">
        <v>21</v>
      </c>
    </row>
    <row r="11" spans="1:64" s="35" customFormat="1" ht="12.75" customHeight="1">
      <c r="A11" s="67">
        <v>43884</v>
      </c>
      <c r="B11" s="68" t="s">
        <v>37</v>
      </c>
      <c r="C11" s="69" t="s">
        <v>38</v>
      </c>
      <c r="D11" s="69" t="s">
        <v>16</v>
      </c>
      <c r="E11" s="64">
        <v>12</v>
      </c>
      <c r="F11" s="70" t="s">
        <v>39</v>
      </c>
      <c r="G11" s="64">
        <v>26</v>
      </c>
      <c r="H11" s="64">
        <v>25</v>
      </c>
      <c r="I11" s="64">
        <v>1</v>
      </c>
      <c r="J11" s="70">
        <f t="shared" si="0"/>
        <v>312</v>
      </c>
      <c r="K11" s="71">
        <v>8</v>
      </c>
      <c r="L11" s="3"/>
    </row>
    <row r="12" spans="1:64" s="35" customFormat="1" ht="12.75" customHeight="1">
      <c r="A12" s="67">
        <v>43890</v>
      </c>
      <c r="B12" s="68" t="s">
        <v>14</v>
      </c>
      <c r="C12" s="69" t="s">
        <v>40</v>
      </c>
      <c r="D12" s="69" t="s">
        <v>16</v>
      </c>
      <c r="E12" s="64">
        <v>11</v>
      </c>
      <c r="F12" s="70" t="s">
        <v>41</v>
      </c>
      <c r="G12" s="64">
        <v>17</v>
      </c>
      <c r="H12" s="64">
        <v>17</v>
      </c>
      <c r="I12" s="64">
        <v>0</v>
      </c>
      <c r="J12" s="70">
        <f t="shared" si="0"/>
        <v>187</v>
      </c>
      <c r="K12" s="71">
        <v>9</v>
      </c>
      <c r="L12" s="3"/>
    </row>
    <row r="13" spans="1:64" s="35" customFormat="1" ht="12.75" customHeight="1">
      <c r="A13" s="67">
        <v>43969</v>
      </c>
      <c r="B13" s="68" t="s">
        <v>37</v>
      </c>
      <c r="C13" s="69" t="s">
        <v>42</v>
      </c>
      <c r="D13" s="69" t="s">
        <v>43</v>
      </c>
      <c r="E13" s="64">
        <v>15</v>
      </c>
      <c r="F13" s="70" t="s">
        <v>44</v>
      </c>
      <c r="G13" s="64">
        <v>10</v>
      </c>
      <c r="H13" s="64">
        <v>10</v>
      </c>
      <c r="I13" s="64">
        <v>0</v>
      </c>
      <c r="J13" s="70">
        <f t="shared" si="0"/>
        <v>150</v>
      </c>
      <c r="K13" s="71">
        <v>10</v>
      </c>
      <c r="L13" s="3" t="s">
        <v>45</v>
      </c>
    </row>
    <row r="14" spans="1:64" s="35" customFormat="1" ht="12.75" customHeight="1">
      <c r="A14" s="67">
        <v>43969</v>
      </c>
      <c r="B14" s="68" t="s">
        <v>46</v>
      </c>
      <c r="C14" s="69" t="s">
        <v>47</v>
      </c>
      <c r="D14" s="69" t="s">
        <v>43</v>
      </c>
      <c r="E14" s="64">
        <v>6</v>
      </c>
      <c r="F14" s="70" t="s">
        <v>48</v>
      </c>
      <c r="G14" s="64">
        <v>5</v>
      </c>
      <c r="H14" s="64">
        <v>5</v>
      </c>
      <c r="I14" s="64">
        <v>0</v>
      </c>
      <c r="J14" s="70">
        <f t="shared" si="0"/>
        <v>30</v>
      </c>
      <c r="K14" s="71">
        <v>11</v>
      </c>
      <c r="L14" s="3"/>
    </row>
    <row r="15" spans="1:64" s="35" customFormat="1" ht="12.75" customHeight="1">
      <c r="A15" s="67">
        <v>43969</v>
      </c>
      <c r="B15" s="75" t="s">
        <v>18</v>
      </c>
      <c r="C15" s="94" t="s">
        <v>49</v>
      </c>
      <c r="D15" s="69" t="s">
        <v>16</v>
      </c>
      <c r="E15" s="64">
        <v>9</v>
      </c>
      <c r="F15" s="70" t="s">
        <v>50</v>
      </c>
      <c r="G15" s="64">
        <v>7</v>
      </c>
      <c r="H15" s="64">
        <v>7</v>
      </c>
      <c r="I15" s="64">
        <v>0</v>
      </c>
      <c r="J15" s="70">
        <f t="shared" si="0"/>
        <v>63</v>
      </c>
      <c r="K15" s="71">
        <v>12</v>
      </c>
      <c r="L15" s="3"/>
    </row>
    <row r="16" spans="1:64" s="35" customFormat="1" ht="12.75" customHeight="1">
      <c r="A16" s="67">
        <v>43969</v>
      </c>
      <c r="B16" s="68" t="s">
        <v>51</v>
      </c>
      <c r="C16" s="69" t="s">
        <v>52</v>
      </c>
      <c r="D16" s="69" t="s">
        <v>53</v>
      </c>
      <c r="E16" s="64">
        <v>9</v>
      </c>
      <c r="F16" s="76" t="s">
        <v>54</v>
      </c>
      <c r="G16" s="64">
        <v>3</v>
      </c>
      <c r="H16" s="64">
        <v>3</v>
      </c>
      <c r="I16" s="64">
        <v>0</v>
      </c>
      <c r="J16" s="70">
        <f t="shared" si="0"/>
        <v>27</v>
      </c>
      <c r="K16" s="71">
        <v>13</v>
      </c>
      <c r="L16" s="3" t="s">
        <v>45</v>
      </c>
    </row>
    <row r="17" spans="1:12" s="35" customFormat="1" ht="12.75" customHeight="1">
      <c r="A17" s="77">
        <v>43970</v>
      </c>
      <c r="B17" s="68" t="s">
        <v>18</v>
      </c>
      <c r="C17" s="69" t="s">
        <v>55</v>
      </c>
      <c r="D17" s="69" t="s">
        <v>53</v>
      </c>
      <c r="E17" s="64">
        <v>8</v>
      </c>
      <c r="F17" s="70" t="s">
        <v>56</v>
      </c>
      <c r="G17" s="64">
        <v>9</v>
      </c>
      <c r="H17" s="64">
        <v>9</v>
      </c>
      <c r="I17" s="64">
        <v>0</v>
      </c>
      <c r="J17" s="70">
        <f t="shared" si="0"/>
        <v>72</v>
      </c>
      <c r="K17" s="71">
        <v>14</v>
      </c>
      <c r="L17" s="3"/>
    </row>
    <row r="18" spans="1:12" s="35" customFormat="1" ht="12.75" customHeight="1">
      <c r="A18" s="77">
        <v>43972</v>
      </c>
      <c r="B18" s="68" t="s">
        <v>57</v>
      </c>
      <c r="C18" s="78" t="s">
        <v>58</v>
      </c>
      <c r="D18" s="69" t="s">
        <v>16</v>
      </c>
      <c r="E18" s="64">
        <v>20</v>
      </c>
      <c r="F18" s="70" t="s">
        <v>56</v>
      </c>
      <c r="G18" s="64">
        <v>17</v>
      </c>
      <c r="H18" s="64">
        <v>16</v>
      </c>
      <c r="I18" s="64">
        <v>1</v>
      </c>
      <c r="J18" s="70">
        <f t="shared" si="0"/>
        <v>340</v>
      </c>
      <c r="K18" s="71">
        <v>15</v>
      </c>
      <c r="L18" s="3"/>
    </row>
    <row r="19" spans="1:12" s="35" customFormat="1" ht="13.5" customHeight="1">
      <c r="A19" s="77">
        <v>43974</v>
      </c>
      <c r="B19" s="68" t="s">
        <v>59</v>
      </c>
      <c r="C19" s="79" t="s">
        <v>60</v>
      </c>
      <c r="D19" s="69" t="s">
        <v>16</v>
      </c>
      <c r="E19" s="64">
        <v>13</v>
      </c>
      <c r="F19" s="76" t="s">
        <v>61</v>
      </c>
      <c r="G19" s="64">
        <v>7</v>
      </c>
      <c r="H19" s="64">
        <v>7</v>
      </c>
      <c r="I19" s="64">
        <v>0</v>
      </c>
      <c r="J19" s="70">
        <f t="shared" si="0"/>
        <v>91</v>
      </c>
      <c r="K19" s="71">
        <v>16</v>
      </c>
      <c r="L19" s="3"/>
    </row>
    <row r="20" spans="1:12" s="35" customFormat="1" ht="12.75" customHeight="1">
      <c r="A20" s="77">
        <v>43981</v>
      </c>
      <c r="B20" s="68" t="s">
        <v>59</v>
      </c>
      <c r="C20" s="80" t="s">
        <v>62</v>
      </c>
      <c r="D20" s="69" t="s">
        <v>16</v>
      </c>
      <c r="E20" s="64">
        <v>13</v>
      </c>
      <c r="F20" s="76" t="s">
        <v>56</v>
      </c>
      <c r="G20" s="64">
        <v>7</v>
      </c>
      <c r="H20" s="64">
        <v>7</v>
      </c>
      <c r="I20" s="64">
        <v>0</v>
      </c>
      <c r="J20" s="70">
        <f t="shared" si="0"/>
        <v>91</v>
      </c>
      <c r="K20" s="71">
        <v>17</v>
      </c>
      <c r="L20" s="3"/>
    </row>
    <row r="21" spans="1:12" s="35" customFormat="1" ht="13.5" customHeight="1">
      <c r="A21" s="77">
        <v>43985</v>
      </c>
      <c r="B21" s="68" t="s">
        <v>63</v>
      </c>
      <c r="C21" s="80" t="s">
        <v>64</v>
      </c>
      <c r="D21" s="69" t="s">
        <v>53</v>
      </c>
      <c r="E21" s="64">
        <v>7</v>
      </c>
      <c r="F21" s="76" t="s">
        <v>65</v>
      </c>
      <c r="G21" s="64">
        <v>8</v>
      </c>
      <c r="H21" s="64">
        <v>7</v>
      </c>
      <c r="I21" s="64">
        <v>1</v>
      </c>
      <c r="J21" s="70">
        <f t="shared" si="0"/>
        <v>56</v>
      </c>
      <c r="K21" s="71">
        <v>18</v>
      </c>
      <c r="L21" s="3" t="s">
        <v>21</v>
      </c>
    </row>
    <row r="22" spans="1:12" s="35" customFormat="1" ht="12.75" customHeight="1">
      <c r="A22" s="74">
        <v>43988</v>
      </c>
      <c r="B22" s="68" t="s">
        <v>34</v>
      </c>
      <c r="C22" s="70" t="s">
        <v>66</v>
      </c>
      <c r="D22" s="70" t="s">
        <v>16</v>
      </c>
      <c r="E22" s="64">
        <v>12</v>
      </c>
      <c r="F22" s="70" t="s">
        <v>67</v>
      </c>
      <c r="G22" s="64">
        <v>10</v>
      </c>
      <c r="H22" s="64">
        <v>9</v>
      </c>
      <c r="I22" s="64">
        <v>1</v>
      </c>
      <c r="J22" s="70">
        <f t="shared" si="0"/>
        <v>120</v>
      </c>
      <c r="K22" s="71">
        <v>18</v>
      </c>
    </row>
    <row r="23" spans="1:12" s="35" customFormat="1" ht="12.75" customHeight="1">
      <c r="A23" s="77">
        <v>43989</v>
      </c>
      <c r="B23" s="68" t="s">
        <v>68</v>
      </c>
      <c r="C23" s="78" t="s">
        <v>69</v>
      </c>
      <c r="D23" s="69" t="s">
        <v>16</v>
      </c>
      <c r="E23" s="64">
        <v>16</v>
      </c>
      <c r="F23" s="69" t="s">
        <v>70</v>
      </c>
      <c r="G23" s="64">
        <v>9</v>
      </c>
      <c r="H23" s="64">
        <v>9</v>
      </c>
      <c r="I23" s="64">
        <v>0</v>
      </c>
      <c r="J23" s="70">
        <f t="shared" si="0"/>
        <v>144</v>
      </c>
      <c r="K23" s="71">
        <v>19</v>
      </c>
      <c r="L23" s="3"/>
    </row>
    <row r="24" spans="1:12" s="35" customFormat="1" ht="12.75" customHeight="1">
      <c r="A24" s="77">
        <v>43989</v>
      </c>
      <c r="B24" s="68" t="s">
        <v>71</v>
      </c>
      <c r="C24" s="78" t="s">
        <v>69</v>
      </c>
      <c r="D24" s="69" t="s">
        <v>16</v>
      </c>
      <c r="E24" s="64">
        <v>11</v>
      </c>
      <c r="F24" s="70" t="s">
        <v>72</v>
      </c>
      <c r="G24" s="64">
        <v>6</v>
      </c>
      <c r="H24" s="64">
        <v>6</v>
      </c>
      <c r="I24" s="64">
        <v>0</v>
      </c>
      <c r="J24" s="70">
        <f t="shared" si="0"/>
        <v>66</v>
      </c>
      <c r="K24" s="71">
        <v>20</v>
      </c>
      <c r="L24" s="3"/>
    </row>
    <row r="25" spans="1:12" s="35" customFormat="1" ht="12.75" customHeight="1">
      <c r="A25" s="67">
        <v>43993</v>
      </c>
      <c r="B25" s="68" t="s">
        <v>18</v>
      </c>
      <c r="C25" s="78" t="s">
        <v>73</v>
      </c>
      <c r="D25" s="69" t="s">
        <v>43</v>
      </c>
      <c r="E25" s="64">
        <v>7</v>
      </c>
      <c r="F25" s="70" t="s">
        <v>74</v>
      </c>
      <c r="G25" s="64">
        <v>4</v>
      </c>
      <c r="H25" s="64">
        <v>4</v>
      </c>
      <c r="I25" s="64">
        <v>0</v>
      </c>
      <c r="J25" s="70">
        <f t="shared" si="0"/>
        <v>28</v>
      </c>
      <c r="K25" s="71">
        <v>21</v>
      </c>
      <c r="L25" s="3"/>
    </row>
    <row r="26" spans="1:12" s="35" customFormat="1" ht="12.75" customHeight="1">
      <c r="A26" s="67">
        <v>43995</v>
      </c>
      <c r="B26" s="70" t="s">
        <v>75</v>
      </c>
      <c r="C26" s="78" t="s">
        <v>76</v>
      </c>
      <c r="D26" s="69" t="s">
        <v>16</v>
      </c>
      <c r="E26" s="64">
        <v>11</v>
      </c>
      <c r="F26" s="69" t="s">
        <v>77</v>
      </c>
      <c r="G26" s="64">
        <v>6</v>
      </c>
      <c r="H26" s="64">
        <v>6</v>
      </c>
      <c r="I26" s="64">
        <v>0</v>
      </c>
      <c r="J26" s="70">
        <f t="shared" si="0"/>
        <v>66</v>
      </c>
      <c r="K26" s="71">
        <v>22</v>
      </c>
      <c r="L26" s="3"/>
    </row>
    <row r="27" spans="1:12" s="35" customFormat="1" ht="12.75" customHeight="1">
      <c r="A27" s="67">
        <v>43995</v>
      </c>
      <c r="B27" s="70" t="s">
        <v>75</v>
      </c>
      <c r="C27" s="78" t="s">
        <v>76</v>
      </c>
      <c r="D27" s="69" t="s">
        <v>16</v>
      </c>
      <c r="E27" s="64">
        <v>17</v>
      </c>
      <c r="F27" s="69" t="s">
        <v>77</v>
      </c>
      <c r="G27" s="64">
        <v>18</v>
      </c>
      <c r="H27" s="64">
        <v>18</v>
      </c>
      <c r="I27" s="64">
        <v>0</v>
      </c>
      <c r="J27" s="70">
        <f t="shared" si="0"/>
        <v>306</v>
      </c>
      <c r="K27" s="71">
        <v>23</v>
      </c>
      <c r="L27" s="3"/>
    </row>
    <row r="28" spans="1:12" s="35" customFormat="1" ht="12.75" customHeight="1">
      <c r="A28" s="67">
        <v>43998</v>
      </c>
      <c r="B28" s="70" t="s">
        <v>78</v>
      </c>
      <c r="C28" s="78" t="s">
        <v>79</v>
      </c>
      <c r="D28" s="69" t="s">
        <v>16</v>
      </c>
      <c r="E28" s="64">
        <v>12</v>
      </c>
      <c r="F28" s="69" t="s">
        <v>80</v>
      </c>
      <c r="G28" s="64">
        <v>18</v>
      </c>
      <c r="H28" s="64">
        <v>18</v>
      </c>
      <c r="I28" s="64">
        <v>0</v>
      </c>
      <c r="J28" s="70">
        <f t="shared" si="0"/>
        <v>216</v>
      </c>
      <c r="K28" s="71">
        <v>25</v>
      </c>
      <c r="L28" s="3"/>
    </row>
    <row r="29" spans="1:12" s="35" customFormat="1" ht="12.75" customHeight="1">
      <c r="A29" s="67">
        <v>43999</v>
      </c>
      <c r="B29" s="70" t="s">
        <v>78</v>
      </c>
      <c r="C29" s="78" t="s">
        <v>79</v>
      </c>
      <c r="D29" s="69" t="s">
        <v>16</v>
      </c>
      <c r="E29" s="64">
        <v>20</v>
      </c>
      <c r="F29" s="69" t="s">
        <v>80</v>
      </c>
      <c r="G29" s="64">
        <v>19</v>
      </c>
      <c r="H29" s="64">
        <v>19</v>
      </c>
      <c r="I29" s="64">
        <v>0</v>
      </c>
      <c r="J29" s="70">
        <f t="shared" si="0"/>
        <v>380</v>
      </c>
      <c r="K29" s="71">
        <v>26</v>
      </c>
      <c r="L29" s="3"/>
    </row>
    <row r="30" spans="1:12" s="35" customFormat="1" ht="12.75" customHeight="1">
      <c r="A30" s="67">
        <v>44000</v>
      </c>
      <c r="B30" s="70" t="s">
        <v>78</v>
      </c>
      <c r="C30" s="78" t="s">
        <v>79</v>
      </c>
      <c r="D30" s="69" t="s">
        <v>16</v>
      </c>
      <c r="E30" s="64">
        <v>20</v>
      </c>
      <c r="F30" s="69" t="s">
        <v>80</v>
      </c>
      <c r="G30" s="64">
        <v>18</v>
      </c>
      <c r="H30" s="64">
        <v>18</v>
      </c>
      <c r="I30" s="64">
        <v>0</v>
      </c>
      <c r="J30" s="70">
        <f t="shared" si="0"/>
        <v>360</v>
      </c>
      <c r="K30" s="71">
        <v>27</v>
      </c>
      <c r="L30" s="3"/>
    </row>
    <row r="31" spans="1:12" s="35" customFormat="1" ht="12.75" customHeight="1">
      <c r="A31" s="67">
        <v>44001</v>
      </c>
      <c r="B31" s="70" t="s">
        <v>78</v>
      </c>
      <c r="C31" s="78" t="s">
        <v>79</v>
      </c>
      <c r="D31" s="69" t="s">
        <v>16</v>
      </c>
      <c r="E31" s="64">
        <v>9</v>
      </c>
      <c r="F31" s="69" t="s">
        <v>80</v>
      </c>
      <c r="G31" s="64">
        <v>18</v>
      </c>
      <c r="H31" s="64">
        <v>18</v>
      </c>
      <c r="I31" s="64">
        <v>0</v>
      </c>
      <c r="J31" s="70">
        <f t="shared" si="0"/>
        <v>162</v>
      </c>
      <c r="K31" s="71">
        <v>28</v>
      </c>
      <c r="L31" s="3"/>
    </row>
    <row r="32" spans="1:12" s="35" customFormat="1" ht="12.75" customHeight="1">
      <c r="A32" s="67">
        <v>43997</v>
      </c>
      <c r="B32" s="68" t="s">
        <v>18</v>
      </c>
      <c r="C32" s="78" t="s">
        <v>81</v>
      </c>
      <c r="D32" s="69" t="s">
        <v>53</v>
      </c>
      <c r="E32" s="64">
        <v>8</v>
      </c>
      <c r="F32" s="70" t="s">
        <v>82</v>
      </c>
      <c r="G32" s="64">
        <v>7</v>
      </c>
      <c r="H32" s="64">
        <v>7</v>
      </c>
      <c r="I32" s="64">
        <v>0</v>
      </c>
      <c r="J32" s="70">
        <f t="shared" si="0"/>
        <v>56</v>
      </c>
      <c r="K32" s="71">
        <v>29</v>
      </c>
      <c r="L32" s="3" t="s">
        <v>21</v>
      </c>
    </row>
    <row r="33" spans="1:13" s="35" customFormat="1" ht="12.75" customHeight="1">
      <c r="A33" s="67">
        <v>44007</v>
      </c>
      <c r="B33" s="68" t="s">
        <v>83</v>
      </c>
      <c r="C33" s="78" t="s">
        <v>84</v>
      </c>
      <c r="D33" s="69" t="s">
        <v>43</v>
      </c>
      <c r="E33" s="64">
        <v>6</v>
      </c>
      <c r="F33" s="70" t="s">
        <v>85</v>
      </c>
      <c r="G33" s="64">
        <v>7</v>
      </c>
      <c r="H33" s="64">
        <v>7</v>
      </c>
      <c r="I33" s="64">
        <v>0</v>
      </c>
      <c r="J33" s="70">
        <f t="shared" si="0"/>
        <v>42</v>
      </c>
      <c r="K33" s="71">
        <v>30</v>
      </c>
      <c r="L33" s="3"/>
    </row>
    <row r="34" spans="1:13" s="35" customFormat="1" ht="12.75" customHeight="1">
      <c r="A34" s="67">
        <v>44010</v>
      </c>
      <c r="B34" s="68" t="s">
        <v>86</v>
      </c>
      <c r="C34" s="78" t="s">
        <v>87</v>
      </c>
      <c r="D34" s="69" t="s">
        <v>16</v>
      </c>
      <c r="E34" s="64">
        <v>13</v>
      </c>
      <c r="F34" s="70" t="s">
        <v>88</v>
      </c>
      <c r="G34" s="64">
        <v>21</v>
      </c>
      <c r="H34" s="64">
        <v>20</v>
      </c>
      <c r="I34" s="64">
        <v>1</v>
      </c>
      <c r="J34" s="70">
        <f t="shared" si="0"/>
        <v>273</v>
      </c>
      <c r="K34" s="71">
        <v>31</v>
      </c>
      <c r="L34" s="3" t="s">
        <v>21</v>
      </c>
    </row>
    <row r="35" spans="1:13" s="35" customFormat="1" ht="12.75" customHeight="1">
      <c r="A35" s="67">
        <v>44017</v>
      </c>
      <c r="B35" s="68" t="s">
        <v>89</v>
      </c>
      <c r="C35" s="78" t="s">
        <v>90</v>
      </c>
      <c r="D35" s="69" t="s">
        <v>16</v>
      </c>
      <c r="E35" s="64">
        <v>15</v>
      </c>
      <c r="F35" s="70" t="s">
        <v>91</v>
      </c>
      <c r="G35" s="64">
        <v>14</v>
      </c>
      <c r="H35" s="64">
        <v>14</v>
      </c>
      <c r="I35" s="64">
        <v>0</v>
      </c>
      <c r="J35" s="70">
        <f t="shared" si="0"/>
        <v>210</v>
      </c>
      <c r="K35" s="71">
        <v>32</v>
      </c>
      <c r="L35" s="3" t="s">
        <v>21</v>
      </c>
    </row>
    <row r="36" spans="1:13" s="35" customFormat="1" ht="12.75" customHeight="1">
      <c r="A36" s="67">
        <v>44021</v>
      </c>
      <c r="B36" s="68" t="s">
        <v>18</v>
      </c>
      <c r="C36" s="78" t="s">
        <v>92</v>
      </c>
      <c r="D36" s="75" t="s">
        <v>43</v>
      </c>
      <c r="E36" s="65">
        <v>6</v>
      </c>
      <c r="F36" s="70" t="s">
        <v>93</v>
      </c>
      <c r="G36" s="64">
        <v>16</v>
      </c>
      <c r="H36" s="64">
        <v>15</v>
      </c>
      <c r="I36" s="64">
        <v>1</v>
      </c>
      <c r="J36" s="70">
        <f t="shared" si="0"/>
        <v>96</v>
      </c>
      <c r="K36" s="71">
        <v>33</v>
      </c>
      <c r="L36" s="3"/>
    </row>
    <row r="37" spans="1:13" s="35" customFormat="1" ht="12.75" customHeight="1">
      <c r="A37" s="67">
        <v>44024</v>
      </c>
      <c r="B37" s="68" t="s">
        <v>86</v>
      </c>
      <c r="C37" s="78" t="s">
        <v>94</v>
      </c>
      <c r="D37" s="75" t="s">
        <v>16</v>
      </c>
      <c r="E37" s="65">
        <v>17</v>
      </c>
      <c r="F37" s="70" t="s">
        <v>41</v>
      </c>
      <c r="G37" s="64">
        <v>25</v>
      </c>
      <c r="H37" s="64">
        <v>24</v>
      </c>
      <c r="I37" s="64">
        <v>1</v>
      </c>
      <c r="J37" s="70">
        <f t="shared" si="0"/>
        <v>425</v>
      </c>
      <c r="K37" s="71">
        <v>34</v>
      </c>
      <c r="L37" s="3" t="s">
        <v>21</v>
      </c>
    </row>
    <row r="38" spans="1:13" s="35" customFormat="1" ht="12.75" customHeight="1">
      <c r="A38" s="67">
        <v>44027</v>
      </c>
      <c r="B38" s="68" t="s">
        <v>18</v>
      </c>
      <c r="C38" s="81" t="s">
        <v>95</v>
      </c>
      <c r="D38" s="75" t="s">
        <v>53</v>
      </c>
      <c r="E38" s="65">
        <v>7</v>
      </c>
      <c r="F38" s="70" t="s">
        <v>96</v>
      </c>
      <c r="G38" s="64">
        <v>17</v>
      </c>
      <c r="H38" s="64">
        <v>14</v>
      </c>
      <c r="I38" s="64">
        <v>3</v>
      </c>
      <c r="J38" s="70">
        <f t="shared" si="0"/>
        <v>119</v>
      </c>
      <c r="K38" s="71">
        <v>35</v>
      </c>
      <c r="L38" s="3"/>
    </row>
    <row r="39" spans="1:13" s="35" customFormat="1" ht="12.75" customHeight="1">
      <c r="A39" s="67">
        <v>44030</v>
      </c>
      <c r="B39" s="68" t="s">
        <v>57</v>
      </c>
      <c r="C39" s="75" t="s">
        <v>97</v>
      </c>
      <c r="D39" s="75" t="s">
        <v>16</v>
      </c>
      <c r="E39" s="65">
        <v>22</v>
      </c>
      <c r="F39" s="70" t="s">
        <v>24</v>
      </c>
      <c r="G39" s="64">
        <v>20</v>
      </c>
      <c r="H39" s="64">
        <v>20</v>
      </c>
      <c r="I39" s="64">
        <v>0</v>
      </c>
      <c r="J39" s="70">
        <f t="shared" si="0"/>
        <v>440</v>
      </c>
      <c r="K39" s="71">
        <v>36</v>
      </c>
      <c r="L39" s="3"/>
    </row>
    <row r="40" spans="1:13" s="35" customFormat="1" ht="12.75" customHeight="1">
      <c r="A40" s="67">
        <v>44035</v>
      </c>
      <c r="B40" s="70" t="s">
        <v>98</v>
      </c>
      <c r="C40" s="75" t="s">
        <v>99</v>
      </c>
      <c r="D40" s="75" t="s">
        <v>43</v>
      </c>
      <c r="E40" s="65">
        <v>6</v>
      </c>
      <c r="F40" s="70" t="s">
        <v>100</v>
      </c>
      <c r="G40" s="64">
        <v>14</v>
      </c>
      <c r="H40" s="64">
        <v>12</v>
      </c>
      <c r="I40" s="64">
        <v>2</v>
      </c>
      <c r="J40" s="70">
        <f t="shared" si="0"/>
        <v>84</v>
      </c>
      <c r="K40" s="71">
        <v>37</v>
      </c>
      <c r="L40" s="3"/>
    </row>
    <row r="41" spans="1:13" s="35" customFormat="1" ht="12.75" customHeight="1">
      <c r="A41" s="67">
        <v>44038</v>
      </c>
      <c r="B41" s="70" t="s">
        <v>98</v>
      </c>
      <c r="C41" s="75" t="s">
        <v>101</v>
      </c>
      <c r="D41" s="75" t="s">
        <v>16</v>
      </c>
      <c r="E41" s="65">
        <v>17</v>
      </c>
      <c r="F41" s="70" t="s">
        <v>102</v>
      </c>
      <c r="G41" s="64">
        <v>12</v>
      </c>
      <c r="H41" s="64">
        <v>12</v>
      </c>
      <c r="I41" s="64">
        <v>0</v>
      </c>
      <c r="J41" s="70">
        <f t="shared" si="0"/>
        <v>204</v>
      </c>
      <c r="K41" s="71">
        <v>38</v>
      </c>
      <c r="L41" s="3" t="s">
        <v>21</v>
      </c>
    </row>
    <row r="42" spans="1:13" s="35" customFormat="1" ht="12.75" customHeight="1">
      <c r="A42" s="67">
        <v>44041</v>
      </c>
      <c r="B42" s="68" t="s">
        <v>18</v>
      </c>
      <c r="C42" s="75" t="s">
        <v>103</v>
      </c>
      <c r="D42" s="75" t="s">
        <v>53</v>
      </c>
      <c r="E42" s="65">
        <v>7</v>
      </c>
      <c r="F42" s="70" t="s">
        <v>88</v>
      </c>
      <c r="G42" s="64">
        <v>10</v>
      </c>
      <c r="H42" s="64">
        <v>8</v>
      </c>
      <c r="I42" s="64">
        <v>2</v>
      </c>
      <c r="J42" s="70">
        <f t="shared" si="0"/>
        <v>70</v>
      </c>
      <c r="K42" s="71">
        <v>39</v>
      </c>
      <c r="L42" s="3"/>
    </row>
    <row r="43" spans="1:13" s="35" customFormat="1" ht="12.75" customHeight="1">
      <c r="A43" s="67">
        <v>44045</v>
      </c>
      <c r="B43" s="68" t="s">
        <v>104</v>
      </c>
      <c r="C43" s="75" t="s">
        <v>105</v>
      </c>
      <c r="D43" s="75" t="s">
        <v>16</v>
      </c>
      <c r="E43" s="65">
        <v>15</v>
      </c>
      <c r="F43" s="70" t="s">
        <v>106</v>
      </c>
      <c r="G43" s="64">
        <v>24</v>
      </c>
      <c r="H43" s="64">
        <v>0</v>
      </c>
      <c r="I43" s="64">
        <v>0</v>
      </c>
      <c r="J43" s="70">
        <f t="shared" si="0"/>
        <v>360</v>
      </c>
      <c r="K43" s="71">
        <v>40</v>
      </c>
      <c r="L43" s="3" t="s">
        <v>21</v>
      </c>
    </row>
    <row r="44" spans="1:13" s="35" customFormat="1" ht="12.75" customHeight="1">
      <c r="A44" s="67">
        <v>44049</v>
      </c>
      <c r="B44" s="70" t="s">
        <v>14</v>
      </c>
      <c r="C44" s="70" t="s">
        <v>107</v>
      </c>
      <c r="D44" s="75" t="s">
        <v>43</v>
      </c>
      <c r="E44" s="65">
        <v>6</v>
      </c>
      <c r="F44" s="70" t="s">
        <v>108</v>
      </c>
      <c r="G44" s="64">
        <v>17</v>
      </c>
      <c r="H44" s="64">
        <v>0</v>
      </c>
      <c r="I44" s="64">
        <v>0</v>
      </c>
      <c r="J44" s="70">
        <f t="shared" si="0"/>
        <v>102</v>
      </c>
      <c r="K44" s="71">
        <v>41</v>
      </c>
      <c r="L44" s="3"/>
    </row>
    <row r="45" spans="1:13" s="35" customFormat="1" ht="12.75" customHeight="1">
      <c r="A45" s="67">
        <v>44055</v>
      </c>
      <c r="B45" s="75" t="s">
        <v>83</v>
      </c>
      <c r="C45" s="75" t="s">
        <v>109</v>
      </c>
      <c r="D45" s="75" t="s">
        <v>53</v>
      </c>
      <c r="E45" s="65">
        <v>6</v>
      </c>
      <c r="F45" s="70" t="s">
        <v>110</v>
      </c>
      <c r="G45" s="64">
        <v>15</v>
      </c>
      <c r="H45" s="64">
        <v>14</v>
      </c>
      <c r="I45" s="64">
        <v>1</v>
      </c>
      <c r="J45" s="70">
        <f t="shared" si="0"/>
        <v>90</v>
      </c>
      <c r="K45" s="71">
        <v>42</v>
      </c>
      <c r="L45" s="3" t="s">
        <v>21</v>
      </c>
      <c r="M45" s="35">
        <v>30</v>
      </c>
    </row>
    <row r="46" spans="1:13" s="35" customFormat="1" ht="12.75" customHeight="1">
      <c r="A46" s="67">
        <v>44058</v>
      </c>
      <c r="B46" s="70" t="s">
        <v>111</v>
      </c>
      <c r="C46" s="75" t="s">
        <v>112</v>
      </c>
      <c r="D46" s="75" t="s">
        <v>16</v>
      </c>
      <c r="E46" s="65">
        <v>13</v>
      </c>
      <c r="F46" s="70" t="s">
        <v>113</v>
      </c>
      <c r="G46" s="64">
        <v>13</v>
      </c>
      <c r="H46" s="64">
        <v>11</v>
      </c>
      <c r="I46" s="64">
        <v>2</v>
      </c>
      <c r="J46" s="70">
        <f t="shared" si="0"/>
        <v>169</v>
      </c>
      <c r="K46" s="71">
        <v>43</v>
      </c>
      <c r="L46" s="3"/>
    </row>
    <row r="47" spans="1:13" s="35" customFormat="1" ht="12.75" customHeight="1">
      <c r="A47" s="67">
        <v>44050</v>
      </c>
      <c r="B47" s="70" t="s">
        <v>22</v>
      </c>
      <c r="C47" s="75" t="s">
        <v>114</v>
      </c>
      <c r="D47" s="75" t="s">
        <v>16</v>
      </c>
      <c r="E47" s="65">
        <v>11</v>
      </c>
      <c r="F47" s="69" t="s">
        <v>115</v>
      </c>
      <c r="G47" s="64">
        <v>38</v>
      </c>
      <c r="H47" s="64">
        <v>38</v>
      </c>
      <c r="I47" s="64">
        <v>0</v>
      </c>
      <c r="J47" s="70">
        <f t="shared" si="0"/>
        <v>418</v>
      </c>
      <c r="K47" s="71">
        <v>44</v>
      </c>
      <c r="L47" s="3" t="s">
        <v>21</v>
      </c>
    </row>
    <row r="48" spans="1:13" s="35" customFormat="1" ht="12.75" customHeight="1">
      <c r="A48" s="67">
        <v>44051</v>
      </c>
      <c r="B48" s="70" t="s">
        <v>22</v>
      </c>
      <c r="C48" s="75" t="s">
        <v>116</v>
      </c>
      <c r="D48" s="75" t="s">
        <v>16</v>
      </c>
      <c r="E48" s="65">
        <v>14</v>
      </c>
      <c r="F48" s="69" t="s">
        <v>115</v>
      </c>
      <c r="G48" s="64">
        <v>38</v>
      </c>
      <c r="H48" s="64">
        <v>38</v>
      </c>
      <c r="I48" s="64">
        <v>0</v>
      </c>
      <c r="J48" s="70">
        <f t="shared" si="0"/>
        <v>532</v>
      </c>
      <c r="K48" s="71">
        <v>45</v>
      </c>
      <c r="L48" s="3" t="s">
        <v>21</v>
      </c>
    </row>
    <row r="49" spans="1:13" s="35" customFormat="1" ht="12.75" customHeight="1">
      <c r="A49" s="67">
        <v>44052</v>
      </c>
      <c r="B49" s="70" t="s">
        <v>22</v>
      </c>
      <c r="C49" s="75" t="s">
        <v>116</v>
      </c>
      <c r="D49" s="75" t="s">
        <v>16</v>
      </c>
      <c r="E49" s="65">
        <v>11</v>
      </c>
      <c r="F49" s="69" t="s">
        <v>115</v>
      </c>
      <c r="G49" s="64">
        <v>38</v>
      </c>
      <c r="H49" s="64">
        <v>38</v>
      </c>
      <c r="I49" s="64">
        <v>0</v>
      </c>
      <c r="J49" s="70">
        <f t="shared" si="0"/>
        <v>418</v>
      </c>
      <c r="K49" s="71">
        <v>46</v>
      </c>
      <c r="L49" s="3" t="s">
        <v>21</v>
      </c>
    </row>
    <row r="50" spans="1:13" s="35" customFormat="1" ht="12.75" customHeight="1">
      <c r="A50" s="67">
        <v>44063</v>
      </c>
      <c r="B50" s="70" t="s">
        <v>117</v>
      </c>
      <c r="C50" s="68" t="s">
        <v>38</v>
      </c>
      <c r="D50" s="75" t="s">
        <v>43</v>
      </c>
      <c r="E50" s="65">
        <v>7</v>
      </c>
      <c r="F50" s="70" t="s">
        <v>118</v>
      </c>
      <c r="G50" s="64">
        <v>5</v>
      </c>
      <c r="H50" s="64">
        <v>5</v>
      </c>
      <c r="I50" s="64">
        <v>0</v>
      </c>
      <c r="J50" s="70">
        <f t="shared" si="0"/>
        <v>35</v>
      </c>
      <c r="K50" s="71">
        <v>47</v>
      </c>
      <c r="L50" s="3"/>
    </row>
    <row r="51" spans="1:13" s="35" customFormat="1" ht="12.75" customHeight="1">
      <c r="A51" s="67">
        <v>44066</v>
      </c>
      <c r="B51" s="75" t="s">
        <v>119</v>
      </c>
      <c r="C51" s="68" t="s">
        <v>120</v>
      </c>
      <c r="D51" s="75" t="s">
        <v>16</v>
      </c>
      <c r="E51" s="65">
        <v>19</v>
      </c>
      <c r="F51" s="70" t="s">
        <v>121</v>
      </c>
      <c r="G51" s="64">
        <v>15</v>
      </c>
      <c r="H51" s="64">
        <v>14</v>
      </c>
      <c r="I51" s="64">
        <v>1</v>
      </c>
      <c r="J51" s="70">
        <f t="shared" si="0"/>
        <v>285</v>
      </c>
      <c r="K51" s="71">
        <v>48</v>
      </c>
      <c r="L51" s="3" t="s">
        <v>21</v>
      </c>
      <c r="M51" s="35">
        <v>30</v>
      </c>
    </row>
    <row r="52" spans="1:13" s="35" customFormat="1" ht="12.75" customHeight="1">
      <c r="A52" s="67">
        <v>44069</v>
      </c>
      <c r="B52" s="70" t="s">
        <v>122</v>
      </c>
      <c r="C52" s="75" t="s">
        <v>123</v>
      </c>
      <c r="D52" s="75" t="s">
        <v>53</v>
      </c>
      <c r="E52" s="64">
        <v>6</v>
      </c>
      <c r="F52" s="70" t="s">
        <v>124</v>
      </c>
      <c r="G52" s="64">
        <v>8</v>
      </c>
      <c r="H52" s="64">
        <v>8</v>
      </c>
      <c r="I52" s="64">
        <v>0</v>
      </c>
      <c r="J52" s="70">
        <f>G52*E53</f>
        <v>144</v>
      </c>
      <c r="K52" s="71">
        <v>49</v>
      </c>
      <c r="L52" s="3"/>
    </row>
    <row r="53" spans="1:13" s="35" customFormat="1" ht="12.75" customHeight="1">
      <c r="A53" s="67">
        <v>44072</v>
      </c>
      <c r="B53" s="68" t="s">
        <v>125</v>
      </c>
      <c r="C53" s="75" t="s">
        <v>126</v>
      </c>
      <c r="D53" s="75" t="s">
        <v>16</v>
      </c>
      <c r="E53" s="65">
        <v>18</v>
      </c>
      <c r="F53" s="70" t="s">
        <v>24</v>
      </c>
      <c r="G53" s="64">
        <v>20</v>
      </c>
      <c r="H53" s="64">
        <v>0</v>
      </c>
      <c r="I53" s="64">
        <v>0</v>
      </c>
      <c r="J53" s="70">
        <f t="shared" ref="J53:J98" si="1">G53*E53</f>
        <v>360</v>
      </c>
      <c r="K53" s="71">
        <v>50</v>
      </c>
      <c r="L53" s="3" t="s">
        <v>21</v>
      </c>
    </row>
    <row r="54" spans="1:13" s="35" customFormat="1" ht="12.75" customHeight="1">
      <c r="A54" s="82">
        <v>44077</v>
      </c>
      <c r="B54" s="68" t="s">
        <v>83</v>
      </c>
      <c r="C54" s="75" t="s">
        <v>127</v>
      </c>
      <c r="D54" s="75" t="s">
        <v>43</v>
      </c>
      <c r="E54" s="65">
        <v>7</v>
      </c>
      <c r="F54" s="70" t="s">
        <v>128</v>
      </c>
      <c r="G54" s="64">
        <v>15</v>
      </c>
      <c r="H54" s="64">
        <v>15</v>
      </c>
      <c r="I54" s="64">
        <v>0</v>
      </c>
      <c r="J54" s="70">
        <f t="shared" si="1"/>
        <v>105</v>
      </c>
      <c r="K54" s="71">
        <v>51</v>
      </c>
      <c r="L54" s="3"/>
    </row>
    <row r="55" spans="1:13" s="35" customFormat="1" ht="12.75" customHeight="1">
      <c r="A55" s="82">
        <v>44080</v>
      </c>
      <c r="B55" s="70" t="s">
        <v>117</v>
      </c>
      <c r="C55" s="75" t="s">
        <v>129</v>
      </c>
      <c r="D55" s="75" t="s">
        <v>16</v>
      </c>
      <c r="E55" s="65">
        <v>16</v>
      </c>
      <c r="F55" s="70" t="s">
        <v>130</v>
      </c>
      <c r="G55" s="64">
        <v>38</v>
      </c>
      <c r="H55" s="64">
        <v>35</v>
      </c>
      <c r="I55" s="64">
        <v>3</v>
      </c>
      <c r="J55" s="70">
        <f t="shared" si="1"/>
        <v>608</v>
      </c>
      <c r="K55" s="71">
        <v>52</v>
      </c>
      <c r="L55" s="3" t="s">
        <v>21</v>
      </c>
      <c r="M55" s="35">
        <v>90</v>
      </c>
    </row>
    <row r="56" spans="1:13" s="35" customFormat="1" ht="12.75" customHeight="1">
      <c r="A56" s="82">
        <v>44086</v>
      </c>
      <c r="B56" s="70" t="s">
        <v>131</v>
      </c>
      <c r="C56" s="75" t="s">
        <v>132</v>
      </c>
      <c r="D56" s="75" t="s">
        <v>16</v>
      </c>
      <c r="E56" s="65">
        <v>16</v>
      </c>
      <c r="F56" s="70" t="s">
        <v>133</v>
      </c>
      <c r="G56" s="64">
        <v>23</v>
      </c>
      <c r="H56" s="64">
        <v>23</v>
      </c>
      <c r="I56" s="64">
        <v>0</v>
      </c>
      <c r="J56" s="70">
        <f t="shared" si="1"/>
        <v>368</v>
      </c>
      <c r="K56" s="71">
        <v>53</v>
      </c>
      <c r="L56" s="3" t="s">
        <v>21</v>
      </c>
    </row>
    <row r="57" spans="1:13" s="35" customFormat="1" ht="12.75" customHeight="1">
      <c r="A57" s="82">
        <v>44091</v>
      </c>
      <c r="B57" s="70" t="s">
        <v>117</v>
      </c>
      <c r="C57" s="75" t="s">
        <v>134</v>
      </c>
      <c r="D57" s="75" t="s">
        <v>43</v>
      </c>
      <c r="E57" s="65">
        <v>7</v>
      </c>
      <c r="F57" s="70" t="s">
        <v>56</v>
      </c>
      <c r="G57" s="64">
        <v>16</v>
      </c>
      <c r="H57" s="64">
        <v>12</v>
      </c>
      <c r="I57" s="64">
        <v>4</v>
      </c>
      <c r="J57" s="70">
        <f t="shared" si="1"/>
        <v>112</v>
      </c>
      <c r="K57" s="71">
        <v>54</v>
      </c>
      <c r="L57" s="3"/>
    </row>
    <row r="58" spans="1:13" s="35" customFormat="1" ht="12.75" customHeight="1">
      <c r="A58" s="82">
        <v>44094</v>
      </c>
      <c r="B58" s="68" t="s">
        <v>135</v>
      </c>
      <c r="C58" s="70" t="s">
        <v>136</v>
      </c>
      <c r="D58" s="70" t="s">
        <v>16</v>
      </c>
      <c r="E58" s="64">
        <v>10</v>
      </c>
      <c r="F58" s="70" t="s">
        <v>137</v>
      </c>
      <c r="G58" s="64">
        <v>32</v>
      </c>
      <c r="H58" s="64">
        <v>26</v>
      </c>
      <c r="I58" s="64">
        <v>6</v>
      </c>
      <c r="J58" s="70">
        <f t="shared" si="1"/>
        <v>320</v>
      </c>
      <c r="K58" s="64">
        <v>55</v>
      </c>
      <c r="L58" s="3"/>
    </row>
    <row r="59" spans="1:13" s="35" customFormat="1" ht="12.75" customHeight="1">
      <c r="A59" s="82">
        <v>44094</v>
      </c>
      <c r="B59" s="70" t="s">
        <v>138</v>
      </c>
      <c r="C59" s="75" t="s">
        <v>139</v>
      </c>
      <c r="D59" s="75" t="s">
        <v>16</v>
      </c>
      <c r="E59" s="65">
        <v>16</v>
      </c>
      <c r="F59" s="70" t="s">
        <v>140</v>
      </c>
      <c r="G59" s="64">
        <v>18</v>
      </c>
      <c r="H59" s="64">
        <v>16</v>
      </c>
      <c r="I59" s="64">
        <v>2</v>
      </c>
      <c r="J59" s="70">
        <f t="shared" si="1"/>
        <v>288</v>
      </c>
      <c r="K59" s="71">
        <v>56</v>
      </c>
      <c r="L59" s="3" t="s">
        <v>21</v>
      </c>
      <c r="M59" s="35">
        <v>60</v>
      </c>
    </row>
    <row r="60" spans="1:13" s="35" customFormat="1" ht="12.75" customHeight="1">
      <c r="A60" s="82">
        <v>44097</v>
      </c>
      <c r="B60" s="68" t="s">
        <v>51</v>
      </c>
      <c r="C60" s="75" t="s">
        <v>141</v>
      </c>
      <c r="D60" s="75" t="s">
        <v>43</v>
      </c>
      <c r="E60" s="65">
        <v>7</v>
      </c>
      <c r="F60" s="70" t="s">
        <v>142</v>
      </c>
      <c r="G60" s="64">
        <v>9</v>
      </c>
      <c r="H60" s="64">
        <v>4</v>
      </c>
      <c r="I60" s="64">
        <v>5</v>
      </c>
      <c r="J60" s="70">
        <f t="shared" si="1"/>
        <v>63</v>
      </c>
      <c r="K60" s="71">
        <v>57</v>
      </c>
      <c r="L60" s="3"/>
    </row>
    <row r="61" spans="1:13" s="35" customFormat="1" ht="12.75" customHeight="1">
      <c r="A61" s="82">
        <v>44100</v>
      </c>
      <c r="B61" s="68" t="s">
        <v>143</v>
      </c>
      <c r="C61" s="75" t="s">
        <v>144</v>
      </c>
      <c r="D61" s="75" t="s">
        <v>16</v>
      </c>
      <c r="E61" s="65">
        <v>42</v>
      </c>
      <c r="F61" s="69" t="s">
        <v>145</v>
      </c>
      <c r="G61" s="64">
        <v>40</v>
      </c>
      <c r="H61" s="64">
        <v>34</v>
      </c>
      <c r="I61" s="64">
        <v>6</v>
      </c>
      <c r="J61" s="70">
        <f t="shared" si="1"/>
        <v>1680</v>
      </c>
      <c r="K61" s="71">
        <v>58</v>
      </c>
      <c r="L61" s="3" t="s">
        <v>21</v>
      </c>
      <c r="M61" s="35">
        <v>180</v>
      </c>
    </row>
    <row r="62" spans="1:13" s="35" customFormat="1" ht="12.75" customHeight="1">
      <c r="A62" s="82">
        <v>44100</v>
      </c>
      <c r="B62" s="68" t="s">
        <v>143</v>
      </c>
      <c r="C62" s="75" t="s">
        <v>146</v>
      </c>
      <c r="D62" s="75" t="s">
        <v>16</v>
      </c>
      <c r="E62" s="65">
        <v>20</v>
      </c>
      <c r="F62" s="69" t="s">
        <v>145</v>
      </c>
      <c r="G62" s="64">
        <v>3</v>
      </c>
      <c r="H62" s="64">
        <v>1</v>
      </c>
      <c r="I62" s="64">
        <v>2</v>
      </c>
      <c r="J62" s="70">
        <f t="shared" si="1"/>
        <v>60</v>
      </c>
      <c r="K62" s="71">
        <v>59</v>
      </c>
      <c r="L62" s="3" t="s">
        <v>21</v>
      </c>
      <c r="M62" s="35">
        <v>60</v>
      </c>
    </row>
    <row r="63" spans="1:13" s="35" customFormat="1" ht="12.75" customHeight="1">
      <c r="A63" s="67">
        <v>44105</v>
      </c>
      <c r="B63" s="70" t="s">
        <v>37</v>
      </c>
      <c r="C63" s="75" t="s">
        <v>147</v>
      </c>
      <c r="D63" s="75" t="s">
        <v>43</v>
      </c>
      <c r="E63" s="65">
        <v>6</v>
      </c>
      <c r="F63" s="69" t="s">
        <v>148</v>
      </c>
      <c r="G63" s="64">
        <v>17</v>
      </c>
      <c r="H63" s="64">
        <v>15</v>
      </c>
      <c r="I63" s="64">
        <v>2</v>
      </c>
      <c r="J63" s="70">
        <f t="shared" si="1"/>
        <v>102</v>
      </c>
      <c r="K63" s="71">
        <v>60</v>
      </c>
      <c r="L63" s="3"/>
    </row>
    <row r="64" spans="1:13" s="35" customFormat="1" ht="12.75" customHeight="1">
      <c r="A64" s="67">
        <v>44107</v>
      </c>
      <c r="B64" s="68" t="s">
        <v>34</v>
      </c>
      <c r="C64" s="68" t="s">
        <v>149</v>
      </c>
      <c r="D64" s="75" t="s">
        <v>16</v>
      </c>
      <c r="E64" s="65">
        <v>15</v>
      </c>
      <c r="F64" s="69" t="s">
        <v>150</v>
      </c>
      <c r="G64" s="64">
        <v>22</v>
      </c>
      <c r="H64" s="64">
        <v>22</v>
      </c>
      <c r="I64" s="64">
        <v>0</v>
      </c>
      <c r="J64" s="70">
        <f t="shared" si="1"/>
        <v>330</v>
      </c>
      <c r="K64" s="71">
        <v>61</v>
      </c>
      <c r="L64" s="3"/>
    </row>
    <row r="65" spans="1:12" s="35" customFormat="1" ht="12.75" customHeight="1">
      <c r="A65" s="67">
        <v>44114</v>
      </c>
      <c r="B65" s="68" t="s">
        <v>151</v>
      </c>
      <c r="C65" s="75" t="s">
        <v>152</v>
      </c>
      <c r="D65" s="75" t="s">
        <v>16</v>
      </c>
      <c r="E65" s="65">
        <v>20</v>
      </c>
      <c r="F65" s="69" t="s">
        <v>24</v>
      </c>
      <c r="G65" s="64">
        <v>36</v>
      </c>
      <c r="H65" s="64">
        <v>0</v>
      </c>
      <c r="I65" s="64">
        <v>0</v>
      </c>
      <c r="J65" s="70">
        <f t="shared" si="1"/>
        <v>720</v>
      </c>
      <c r="K65" s="71">
        <v>62</v>
      </c>
      <c r="L65" s="3" t="s">
        <v>21</v>
      </c>
    </row>
    <row r="66" spans="1:12" s="35" customFormat="1" ht="12.75" customHeight="1">
      <c r="A66" s="67">
        <v>44122</v>
      </c>
      <c r="B66" s="68" t="s">
        <v>153</v>
      </c>
      <c r="C66" s="75" t="s">
        <v>154</v>
      </c>
      <c r="D66" s="75" t="s">
        <v>16</v>
      </c>
      <c r="E66" s="65">
        <v>17</v>
      </c>
      <c r="F66" s="69" t="s">
        <v>155</v>
      </c>
      <c r="G66" s="64">
        <v>50</v>
      </c>
      <c r="H66" s="64">
        <v>50</v>
      </c>
      <c r="I66" s="64">
        <v>0</v>
      </c>
      <c r="J66" s="70">
        <f t="shared" si="1"/>
        <v>850</v>
      </c>
      <c r="K66" s="71">
        <v>63</v>
      </c>
      <c r="L66" s="3" t="s">
        <v>21</v>
      </c>
    </row>
    <row r="67" spans="1:12" s="35" customFormat="1" ht="12.75" customHeight="1">
      <c r="A67" s="67">
        <v>44119</v>
      </c>
      <c r="B67" s="68" t="s">
        <v>83</v>
      </c>
      <c r="C67" s="75" t="s">
        <v>156</v>
      </c>
      <c r="D67" s="75" t="s">
        <v>43</v>
      </c>
      <c r="E67" s="65">
        <v>7</v>
      </c>
      <c r="F67" s="69" t="s">
        <v>157</v>
      </c>
      <c r="G67" s="64">
        <v>14</v>
      </c>
      <c r="H67" s="64">
        <v>14</v>
      </c>
      <c r="I67" s="64">
        <v>0</v>
      </c>
      <c r="J67" s="70">
        <f t="shared" si="1"/>
        <v>98</v>
      </c>
      <c r="K67" s="71">
        <v>64</v>
      </c>
      <c r="L67" s="3"/>
    </row>
    <row r="68" spans="1:12" s="35" customFormat="1" ht="12.75" customHeight="1">
      <c r="A68" s="67">
        <v>44133</v>
      </c>
      <c r="B68" s="70" t="s">
        <v>14</v>
      </c>
      <c r="C68" s="75" t="s">
        <v>158</v>
      </c>
      <c r="D68" s="75" t="s">
        <v>43</v>
      </c>
      <c r="E68" s="65">
        <v>6</v>
      </c>
      <c r="F68" s="69" t="s">
        <v>159</v>
      </c>
      <c r="G68" s="64">
        <v>10</v>
      </c>
      <c r="H68" s="64">
        <v>10</v>
      </c>
      <c r="I68" s="64">
        <v>0</v>
      </c>
      <c r="J68" s="70">
        <f t="shared" si="1"/>
        <v>60</v>
      </c>
      <c r="K68" s="71">
        <v>65</v>
      </c>
      <c r="L68" s="3"/>
    </row>
    <row r="69" spans="1:12" s="35" customFormat="1" ht="12.75" customHeight="1">
      <c r="A69" s="67">
        <v>44128</v>
      </c>
      <c r="B69" s="70" t="s">
        <v>34</v>
      </c>
      <c r="C69" s="70" t="s">
        <v>160</v>
      </c>
      <c r="D69" s="70" t="s">
        <v>16</v>
      </c>
      <c r="E69" s="65">
        <v>13</v>
      </c>
      <c r="F69" s="69" t="s">
        <v>161</v>
      </c>
      <c r="G69" s="64">
        <v>19</v>
      </c>
      <c r="H69" s="64">
        <v>19</v>
      </c>
      <c r="I69" s="64">
        <v>0</v>
      </c>
      <c r="J69" s="70">
        <f t="shared" si="1"/>
        <v>247</v>
      </c>
      <c r="K69" s="71">
        <v>66</v>
      </c>
      <c r="L69" s="3"/>
    </row>
    <row r="70" spans="1:12" s="35" customFormat="1" ht="12.75" customHeight="1">
      <c r="A70" s="67">
        <v>44142</v>
      </c>
      <c r="B70" s="68" t="s">
        <v>18</v>
      </c>
      <c r="C70" s="70" t="s">
        <v>216</v>
      </c>
      <c r="D70" s="75" t="s">
        <v>16</v>
      </c>
      <c r="E70" s="65">
        <v>12</v>
      </c>
      <c r="F70" s="69" t="s">
        <v>162</v>
      </c>
      <c r="G70" s="64">
        <v>9</v>
      </c>
      <c r="H70" s="64">
        <v>9</v>
      </c>
      <c r="I70" s="64">
        <v>0</v>
      </c>
      <c r="J70" s="70">
        <f t="shared" si="1"/>
        <v>108</v>
      </c>
      <c r="K70" s="71">
        <v>67</v>
      </c>
      <c r="L70" s="3"/>
    </row>
    <row r="71" spans="1:12" s="35" customFormat="1" ht="12.75" customHeight="1">
      <c r="A71" s="67">
        <v>44143</v>
      </c>
      <c r="B71" s="68" t="s">
        <v>18</v>
      </c>
      <c r="C71" s="70" t="s">
        <v>216</v>
      </c>
      <c r="D71" s="75" t="s">
        <v>16</v>
      </c>
      <c r="E71" s="65">
        <v>12</v>
      </c>
      <c r="F71" s="69" t="s">
        <v>163</v>
      </c>
      <c r="G71" s="64">
        <v>10</v>
      </c>
      <c r="H71" s="64">
        <v>9</v>
      </c>
      <c r="I71" s="64">
        <v>1</v>
      </c>
      <c r="J71" s="70">
        <f t="shared" si="1"/>
        <v>120</v>
      </c>
      <c r="K71" s="71">
        <v>68</v>
      </c>
      <c r="L71" s="3"/>
    </row>
    <row r="72" spans="1:12" s="35" customFormat="1" ht="12.75" customHeight="1">
      <c r="A72" s="67">
        <v>44136</v>
      </c>
      <c r="B72" s="70" t="s">
        <v>57</v>
      </c>
      <c r="C72" s="70" t="s">
        <v>217</v>
      </c>
      <c r="D72" s="75" t="s">
        <v>16</v>
      </c>
      <c r="E72" s="65">
        <v>18</v>
      </c>
      <c r="F72" s="69" t="s">
        <v>24</v>
      </c>
      <c r="G72" s="64">
        <v>10</v>
      </c>
      <c r="H72" s="64">
        <v>0</v>
      </c>
      <c r="I72" s="64">
        <v>0</v>
      </c>
      <c r="J72" s="70">
        <f t="shared" si="1"/>
        <v>180</v>
      </c>
      <c r="K72" s="71">
        <v>69</v>
      </c>
      <c r="L72" s="3" t="s">
        <v>21</v>
      </c>
    </row>
    <row r="73" spans="1:12" s="35" customFormat="1" ht="12.75" customHeight="1">
      <c r="A73" s="67">
        <v>44136</v>
      </c>
      <c r="B73" s="70" t="s">
        <v>164</v>
      </c>
      <c r="C73" s="70" t="s">
        <v>218</v>
      </c>
      <c r="D73" s="75" t="s">
        <v>16</v>
      </c>
      <c r="E73" s="65">
        <v>18</v>
      </c>
      <c r="F73" s="69" t="s">
        <v>24</v>
      </c>
      <c r="G73" s="64">
        <v>9</v>
      </c>
      <c r="H73" s="64">
        <v>0</v>
      </c>
      <c r="I73" s="64">
        <v>0</v>
      </c>
      <c r="J73" s="70">
        <f t="shared" si="1"/>
        <v>162</v>
      </c>
      <c r="K73" s="71">
        <v>70</v>
      </c>
      <c r="L73" s="3" t="s">
        <v>21</v>
      </c>
    </row>
    <row r="74" spans="1:12" s="35" customFormat="1" ht="12.75" customHeight="1">
      <c r="A74" s="67">
        <v>44147</v>
      </c>
      <c r="B74" s="70" t="s">
        <v>14</v>
      </c>
      <c r="C74" s="75" t="s">
        <v>165</v>
      </c>
      <c r="D74" s="75" t="s">
        <v>43</v>
      </c>
      <c r="E74" s="65">
        <v>6</v>
      </c>
      <c r="F74" s="69" t="s">
        <v>166</v>
      </c>
      <c r="G74" s="64">
        <v>10</v>
      </c>
      <c r="H74" s="64">
        <v>0</v>
      </c>
      <c r="I74" s="64">
        <v>0</v>
      </c>
      <c r="J74" s="70">
        <f t="shared" si="1"/>
        <v>60</v>
      </c>
      <c r="K74" s="71">
        <v>71</v>
      </c>
      <c r="L74" s="3" t="s">
        <v>45</v>
      </c>
    </row>
    <row r="75" spans="1:12" s="35" customFormat="1" ht="12.75" customHeight="1">
      <c r="A75" s="82">
        <v>44149</v>
      </c>
      <c r="B75" s="70" t="s">
        <v>167</v>
      </c>
      <c r="C75" s="75" t="s">
        <v>168</v>
      </c>
      <c r="D75" s="75" t="s">
        <v>16</v>
      </c>
      <c r="E75" s="65">
        <v>14</v>
      </c>
      <c r="F75" s="69" t="s">
        <v>169</v>
      </c>
      <c r="G75" s="64">
        <v>10</v>
      </c>
      <c r="H75" s="64">
        <v>0</v>
      </c>
      <c r="I75" s="64">
        <v>0</v>
      </c>
      <c r="J75" s="70">
        <f t="shared" si="1"/>
        <v>140</v>
      </c>
      <c r="K75" s="71">
        <v>72</v>
      </c>
      <c r="L75" s="3"/>
    </row>
    <row r="76" spans="1:12" s="35" customFormat="1" ht="12.75" customHeight="1">
      <c r="A76" s="82">
        <v>44157</v>
      </c>
      <c r="B76" s="70" t="s">
        <v>18</v>
      </c>
      <c r="C76" s="75" t="s">
        <v>170</v>
      </c>
      <c r="D76" s="75" t="s">
        <v>16</v>
      </c>
      <c r="E76" s="65">
        <v>12</v>
      </c>
      <c r="F76" s="69" t="s">
        <v>171</v>
      </c>
      <c r="G76" s="64">
        <v>8</v>
      </c>
      <c r="H76" s="64">
        <v>7</v>
      </c>
      <c r="I76" s="64">
        <v>1</v>
      </c>
      <c r="J76" s="70">
        <f t="shared" si="1"/>
        <v>96</v>
      </c>
      <c r="K76" s="71">
        <v>73</v>
      </c>
      <c r="L76" s="3"/>
    </row>
    <row r="77" spans="1:12" s="35" customFormat="1" ht="12.75" customHeight="1">
      <c r="A77" s="82">
        <v>44157</v>
      </c>
      <c r="B77" s="70" t="s">
        <v>37</v>
      </c>
      <c r="C77" s="75" t="s">
        <v>172</v>
      </c>
      <c r="D77" s="75" t="s">
        <v>16</v>
      </c>
      <c r="E77" s="65">
        <v>12</v>
      </c>
      <c r="F77" s="69" t="s">
        <v>171</v>
      </c>
      <c r="G77" s="64">
        <v>8</v>
      </c>
      <c r="H77" s="64">
        <v>0</v>
      </c>
      <c r="I77" s="64">
        <v>0</v>
      </c>
      <c r="J77" s="70">
        <f t="shared" si="1"/>
        <v>96</v>
      </c>
      <c r="K77" s="71">
        <v>74</v>
      </c>
      <c r="L77" s="3"/>
    </row>
    <row r="78" spans="1:12" s="35" customFormat="1" ht="12.75" customHeight="1">
      <c r="A78" s="82">
        <v>44161</v>
      </c>
      <c r="B78" s="70" t="s">
        <v>14</v>
      </c>
      <c r="C78" s="75" t="s">
        <v>173</v>
      </c>
      <c r="D78" s="75" t="s">
        <v>43</v>
      </c>
      <c r="E78" s="65">
        <v>6</v>
      </c>
      <c r="F78" s="69" t="s">
        <v>56</v>
      </c>
      <c r="G78" s="64">
        <v>10</v>
      </c>
      <c r="H78" s="64">
        <v>0</v>
      </c>
      <c r="I78" s="64">
        <v>0</v>
      </c>
      <c r="J78" s="70">
        <f t="shared" si="1"/>
        <v>60</v>
      </c>
      <c r="K78" s="71">
        <v>75</v>
      </c>
      <c r="L78" s="3"/>
    </row>
    <row r="79" spans="1:12" s="35" customFormat="1" ht="12.75" customHeight="1">
      <c r="A79" s="82">
        <v>44161</v>
      </c>
      <c r="B79" s="70" t="s">
        <v>117</v>
      </c>
      <c r="C79" s="75" t="s">
        <v>174</v>
      </c>
      <c r="D79" s="75" t="s">
        <v>43</v>
      </c>
      <c r="E79" s="65">
        <v>6</v>
      </c>
      <c r="F79" s="69" t="s">
        <v>56</v>
      </c>
      <c r="G79" s="64">
        <v>10</v>
      </c>
      <c r="H79" s="64">
        <v>8</v>
      </c>
      <c r="I79" s="64">
        <v>2</v>
      </c>
      <c r="J79" s="70">
        <f t="shared" si="1"/>
        <v>60</v>
      </c>
      <c r="K79" s="71">
        <v>76</v>
      </c>
      <c r="L79" s="3"/>
    </row>
    <row r="80" spans="1:12" s="35" customFormat="1" ht="12.75" customHeight="1">
      <c r="A80" s="82">
        <v>44164</v>
      </c>
      <c r="B80" s="70" t="s">
        <v>89</v>
      </c>
      <c r="C80" s="75" t="s">
        <v>210</v>
      </c>
      <c r="D80" s="75" t="s">
        <v>16</v>
      </c>
      <c r="E80" s="65">
        <v>14</v>
      </c>
      <c r="F80" s="69" t="s">
        <v>175</v>
      </c>
      <c r="G80" s="64">
        <v>9</v>
      </c>
      <c r="H80" s="64">
        <v>9</v>
      </c>
      <c r="I80" s="64">
        <v>0</v>
      </c>
      <c r="J80" s="70">
        <f t="shared" si="1"/>
        <v>126</v>
      </c>
      <c r="K80" s="71">
        <v>77</v>
      </c>
      <c r="L80" s="3" t="s">
        <v>21</v>
      </c>
    </row>
    <row r="81" spans="1:12" s="35" customFormat="1" ht="12.75" customHeight="1">
      <c r="A81" s="82">
        <v>44164</v>
      </c>
      <c r="B81" s="70" t="s">
        <v>214</v>
      </c>
      <c r="C81" s="75" t="s">
        <v>211</v>
      </c>
      <c r="D81" s="75" t="s">
        <v>16</v>
      </c>
      <c r="E81" s="65">
        <v>14</v>
      </c>
      <c r="F81" s="69" t="s">
        <v>175</v>
      </c>
      <c r="G81" s="64">
        <v>9</v>
      </c>
      <c r="H81" s="64">
        <v>9</v>
      </c>
      <c r="I81" s="64">
        <v>0</v>
      </c>
      <c r="J81" s="70">
        <f t="shared" si="1"/>
        <v>126</v>
      </c>
      <c r="K81" s="71">
        <v>78</v>
      </c>
      <c r="L81" s="3" t="s">
        <v>21</v>
      </c>
    </row>
    <row r="82" spans="1:12" s="35" customFormat="1" ht="12.75" customHeight="1">
      <c r="A82" s="82">
        <v>44170</v>
      </c>
      <c r="B82" s="70" t="s">
        <v>215</v>
      </c>
      <c r="C82" s="75" t="s">
        <v>212</v>
      </c>
      <c r="D82" s="75" t="s">
        <v>16</v>
      </c>
      <c r="E82" s="65">
        <v>10</v>
      </c>
      <c r="F82" s="69" t="s">
        <v>176</v>
      </c>
      <c r="G82" s="64">
        <v>9</v>
      </c>
      <c r="H82" s="64">
        <v>9</v>
      </c>
      <c r="I82" s="64">
        <v>0</v>
      </c>
      <c r="J82" s="70">
        <f t="shared" si="1"/>
        <v>90</v>
      </c>
      <c r="K82" s="71">
        <v>79</v>
      </c>
      <c r="L82" s="3" t="s">
        <v>21</v>
      </c>
    </row>
    <row r="83" spans="1:12" s="35" customFormat="1" ht="12.75" customHeight="1">
      <c r="A83" s="82">
        <v>44170</v>
      </c>
      <c r="B83" s="70" t="s">
        <v>18</v>
      </c>
      <c r="C83" s="75" t="s">
        <v>213</v>
      </c>
      <c r="D83" s="75" t="s">
        <v>16</v>
      </c>
      <c r="E83" s="65">
        <v>17</v>
      </c>
      <c r="F83" s="69" t="s">
        <v>177</v>
      </c>
      <c r="G83" s="64">
        <v>9</v>
      </c>
      <c r="H83" s="64">
        <v>8</v>
      </c>
      <c r="I83" s="64">
        <v>1</v>
      </c>
      <c r="J83" s="70">
        <f t="shared" si="1"/>
        <v>153</v>
      </c>
      <c r="K83" s="71">
        <v>80</v>
      </c>
      <c r="L83" s="3" t="s">
        <v>21</v>
      </c>
    </row>
    <row r="84" spans="1:12" s="35" customFormat="1" ht="12.75" customHeight="1">
      <c r="A84" s="82">
        <v>44177</v>
      </c>
      <c r="B84" s="70" t="s">
        <v>178</v>
      </c>
      <c r="C84" s="75" t="s">
        <v>219</v>
      </c>
      <c r="D84" s="75" t="s">
        <v>16</v>
      </c>
      <c r="E84" s="65">
        <v>9</v>
      </c>
      <c r="F84" s="69" t="s">
        <v>145</v>
      </c>
      <c r="G84" s="64">
        <v>9</v>
      </c>
      <c r="H84" s="64">
        <v>9</v>
      </c>
      <c r="I84" s="64">
        <v>0</v>
      </c>
      <c r="J84" s="70">
        <f t="shared" si="1"/>
        <v>81</v>
      </c>
      <c r="K84" s="64">
        <v>81</v>
      </c>
      <c r="L84" s="3"/>
    </row>
    <row r="85" spans="1:12" s="35" customFormat="1" ht="12.75" customHeight="1">
      <c r="A85" s="82">
        <v>44177</v>
      </c>
      <c r="B85" s="70" t="s">
        <v>117</v>
      </c>
      <c r="C85" s="75" t="s">
        <v>223</v>
      </c>
      <c r="D85" s="75" t="s">
        <v>16</v>
      </c>
      <c r="E85" s="65">
        <v>9</v>
      </c>
      <c r="F85" s="69" t="s">
        <v>179</v>
      </c>
      <c r="G85" s="64">
        <v>10</v>
      </c>
      <c r="H85" s="64">
        <v>10</v>
      </c>
      <c r="I85" s="64">
        <v>0</v>
      </c>
      <c r="J85" s="70">
        <f t="shared" si="1"/>
        <v>90</v>
      </c>
      <c r="K85" s="64">
        <v>82</v>
      </c>
      <c r="L85" s="3" t="s">
        <v>21</v>
      </c>
    </row>
    <row r="86" spans="1:12" s="35" customFormat="1" ht="12.75" customHeight="1">
      <c r="A86" s="82">
        <v>44177</v>
      </c>
      <c r="B86" s="70" t="s">
        <v>14</v>
      </c>
      <c r="C86" s="75" t="s">
        <v>224</v>
      </c>
      <c r="D86" s="75" t="s">
        <v>16</v>
      </c>
      <c r="E86" s="65">
        <v>8</v>
      </c>
      <c r="F86" s="69" t="s">
        <v>180</v>
      </c>
      <c r="G86" s="64">
        <v>8</v>
      </c>
      <c r="H86" s="64">
        <v>8</v>
      </c>
      <c r="I86" s="64">
        <v>0</v>
      </c>
      <c r="J86" s="70">
        <f t="shared" si="1"/>
        <v>64</v>
      </c>
      <c r="K86" s="64">
        <v>83</v>
      </c>
      <c r="L86" s="3"/>
    </row>
    <row r="87" spans="1:12" s="35" customFormat="1" ht="12.75" customHeight="1">
      <c r="A87" s="82">
        <v>44177</v>
      </c>
      <c r="B87" s="70" t="s">
        <v>46</v>
      </c>
      <c r="C87" s="75" t="s">
        <v>220</v>
      </c>
      <c r="D87" s="75" t="s">
        <v>16</v>
      </c>
      <c r="E87" s="65">
        <v>6.5</v>
      </c>
      <c r="F87" s="69" t="s">
        <v>180</v>
      </c>
      <c r="G87" s="64">
        <v>3</v>
      </c>
      <c r="H87" s="64">
        <v>3</v>
      </c>
      <c r="I87" s="64">
        <v>0</v>
      </c>
      <c r="J87" s="70">
        <f t="shared" si="1"/>
        <v>19.5</v>
      </c>
      <c r="K87" s="64">
        <v>84</v>
      </c>
      <c r="L87" s="3"/>
    </row>
    <row r="88" spans="1:12" s="35" customFormat="1" ht="12.75" customHeight="1">
      <c r="A88" s="82">
        <v>44177</v>
      </c>
      <c r="B88" s="70" t="s">
        <v>181</v>
      </c>
      <c r="C88" s="75" t="s">
        <v>225</v>
      </c>
      <c r="D88" s="75" t="s">
        <v>16</v>
      </c>
      <c r="E88" s="65">
        <v>8</v>
      </c>
      <c r="F88" s="69" t="s">
        <v>145</v>
      </c>
      <c r="G88" s="64">
        <v>10</v>
      </c>
      <c r="H88" s="64">
        <v>10</v>
      </c>
      <c r="I88" s="64">
        <v>0</v>
      </c>
      <c r="J88" s="70">
        <f t="shared" si="1"/>
        <v>80</v>
      </c>
      <c r="K88" s="64">
        <v>85</v>
      </c>
      <c r="L88" s="3"/>
    </row>
    <row r="89" spans="1:12" s="35" customFormat="1" ht="12.75" customHeight="1">
      <c r="A89" s="82">
        <v>44177</v>
      </c>
      <c r="B89" s="70" t="s">
        <v>83</v>
      </c>
      <c r="C89" s="75" t="s">
        <v>221</v>
      </c>
      <c r="D89" s="75" t="s">
        <v>16</v>
      </c>
      <c r="E89" s="65">
        <v>8</v>
      </c>
      <c r="F89" s="69" t="s">
        <v>182</v>
      </c>
      <c r="G89" s="64">
        <v>7</v>
      </c>
      <c r="H89" s="64">
        <v>7</v>
      </c>
      <c r="I89" s="64">
        <v>0</v>
      </c>
      <c r="J89" s="70">
        <f t="shared" si="1"/>
        <v>56</v>
      </c>
      <c r="K89" s="64">
        <v>86</v>
      </c>
      <c r="L89" s="3"/>
    </row>
    <row r="90" spans="1:12" s="35" customFormat="1" ht="12.75" customHeight="1">
      <c r="A90" s="82">
        <v>44177</v>
      </c>
      <c r="B90" s="70" t="s">
        <v>34</v>
      </c>
      <c r="C90" s="83" t="s">
        <v>222</v>
      </c>
      <c r="D90" s="75" t="s">
        <v>16</v>
      </c>
      <c r="E90" s="65">
        <v>8</v>
      </c>
      <c r="F90" s="69" t="s">
        <v>183</v>
      </c>
      <c r="G90" s="64">
        <v>0</v>
      </c>
      <c r="H90" s="64">
        <v>9</v>
      </c>
      <c r="I90" s="64">
        <v>0</v>
      </c>
      <c r="J90" s="70">
        <f t="shared" si="1"/>
        <v>0</v>
      </c>
      <c r="K90" s="64">
        <v>87</v>
      </c>
      <c r="L90" s="3"/>
    </row>
    <row r="91" spans="1:12" s="35" customFormat="1" ht="12.75" customHeight="1">
      <c r="A91" s="82">
        <v>44184</v>
      </c>
      <c r="B91" s="70" t="s">
        <v>184</v>
      </c>
      <c r="C91" s="75" t="s">
        <v>208</v>
      </c>
      <c r="D91" s="75" t="s">
        <v>16</v>
      </c>
      <c r="E91" s="65">
        <v>18</v>
      </c>
      <c r="F91" s="69" t="s">
        <v>185</v>
      </c>
      <c r="G91" s="64">
        <v>10</v>
      </c>
      <c r="H91" s="64">
        <v>10</v>
      </c>
      <c r="I91" s="64">
        <v>0</v>
      </c>
      <c r="J91" s="70">
        <f t="shared" si="1"/>
        <v>180</v>
      </c>
      <c r="K91" s="64">
        <v>88</v>
      </c>
      <c r="L91" s="3" t="s">
        <v>21</v>
      </c>
    </row>
    <row r="92" spans="1:12" s="35" customFormat="1" ht="12.75" customHeight="1">
      <c r="A92" s="82">
        <v>44184</v>
      </c>
      <c r="B92" s="70" t="s">
        <v>184</v>
      </c>
      <c r="C92" s="75" t="s">
        <v>209</v>
      </c>
      <c r="D92" s="75" t="s">
        <v>16</v>
      </c>
      <c r="E92" s="65">
        <v>18</v>
      </c>
      <c r="F92" s="69" t="s">
        <v>185</v>
      </c>
      <c r="G92" s="64">
        <v>10</v>
      </c>
      <c r="H92" s="64">
        <v>10</v>
      </c>
      <c r="I92" s="64">
        <v>0</v>
      </c>
      <c r="J92" s="70">
        <f t="shared" si="1"/>
        <v>180</v>
      </c>
      <c r="K92" s="64">
        <v>89</v>
      </c>
      <c r="L92" s="3" t="s">
        <v>21</v>
      </c>
    </row>
    <row r="93" spans="1:12" s="35" customFormat="1" ht="12.75" customHeight="1">
      <c r="A93" s="82">
        <v>44194</v>
      </c>
      <c r="B93" s="70" t="s">
        <v>186</v>
      </c>
      <c r="C93" s="75" t="s">
        <v>187</v>
      </c>
      <c r="D93" s="75" t="s">
        <v>16</v>
      </c>
      <c r="E93" s="65">
        <v>11</v>
      </c>
      <c r="F93" s="69" t="s">
        <v>118</v>
      </c>
      <c r="G93" s="64">
        <v>10</v>
      </c>
      <c r="H93" s="64">
        <v>10</v>
      </c>
      <c r="I93" s="64">
        <v>0</v>
      </c>
      <c r="J93" s="70">
        <f t="shared" si="1"/>
        <v>110</v>
      </c>
      <c r="K93" s="64">
        <v>90</v>
      </c>
      <c r="L93" s="3"/>
    </row>
    <row r="94" spans="1:12" s="35" customFormat="1" ht="12.75" customHeight="1">
      <c r="A94" s="82">
        <v>44194</v>
      </c>
      <c r="B94" s="68" t="s">
        <v>18</v>
      </c>
      <c r="C94" s="75" t="s">
        <v>188</v>
      </c>
      <c r="D94" s="75" t="s">
        <v>16</v>
      </c>
      <c r="E94" s="65">
        <v>11</v>
      </c>
      <c r="F94" s="69" t="s">
        <v>118</v>
      </c>
      <c r="G94" s="64">
        <v>10</v>
      </c>
      <c r="H94" s="64">
        <v>9</v>
      </c>
      <c r="I94" s="64">
        <v>1</v>
      </c>
      <c r="J94" s="70">
        <f t="shared" si="1"/>
        <v>110</v>
      </c>
      <c r="K94" s="64">
        <v>91</v>
      </c>
      <c r="L94" s="3"/>
    </row>
    <row r="95" spans="1:12" ht="12.75" customHeight="1">
      <c r="A95" s="84"/>
      <c r="B95" s="85"/>
      <c r="C95" s="75"/>
      <c r="D95" s="75"/>
      <c r="E95" s="65"/>
      <c r="F95" s="69"/>
      <c r="G95" s="86"/>
      <c r="H95" s="64"/>
      <c r="I95" s="64"/>
      <c r="J95" s="85">
        <f t="shared" si="1"/>
        <v>0</v>
      </c>
      <c r="K95" s="86"/>
    </row>
    <row r="96" spans="1:12" ht="12.75" customHeight="1">
      <c r="A96" s="84"/>
      <c r="B96" s="85"/>
      <c r="C96" s="75"/>
      <c r="D96" s="75"/>
      <c r="E96" s="65"/>
      <c r="F96" s="69"/>
      <c r="G96" s="64"/>
      <c r="H96" s="64"/>
      <c r="I96" s="64"/>
      <c r="J96" s="85">
        <f t="shared" si="1"/>
        <v>0</v>
      </c>
      <c r="K96" s="86"/>
    </row>
    <row r="97" spans="1:64" ht="12.75" customHeight="1">
      <c r="A97" s="84"/>
      <c r="B97" s="85"/>
      <c r="C97" s="75"/>
      <c r="D97" s="75"/>
      <c r="E97" s="65"/>
      <c r="F97" s="69"/>
      <c r="G97" s="64"/>
      <c r="H97" s="64"/>
      <c r="I97" s="64"/>
      <c r="J97" s="85">
        <f t="shared" si="1"/>
        <v>0</v>
      </c>
      <c r="K97" s="86"/>
    </row>
    <row r="98" spans="1:64" ht="12.75" customHeight="1">
      <c r="A98" s="87"/>
      <c r="B98" s="85"/>
      <c r="C98" s="69"/>
      <c r="D98" s="75"/>
      <c r="E98" s="65"/>
      <c r="F98" s="69"/>
      <c r="G98" s="88"/>
      <c r="H98" s="64"/>
      <c r="I98" s="64"/>
      <c r="J98" s="85">
        <f t="shared" si="1"/>
        <v>0</v>
      </c>
      <c r="K98" s="86"/>
    </row>
    <row r="99" spans="1:64" ht="15" customHeight="1">
      <c r="A99" s="89" t="s">
        <v>189</v>
      </c>
      <c r="B99" s="90" t="s">
        <v>45</v>
      </c>
      <c r="C99" s="75"/>
      <c r="D99" s="75"/>
      <c r="E99" s="91">
        <f>SUM(E4:E98)</f>
        <v>1126.5</v>
      </c>
      <c r="F99" s="92"/>
      <c r="G99" s="91">
        <f>SUM(G4:G98)</f>
        <v>1535</v>
      </c>
      <c r="H99" s="91">
        <f>SUM(H4:H98)</f>
        <v>1306</v>
      </c>
      <c r="I99" s="91">
        <f>SUM(I4:I98)</f>
        <v>84</v>
      </c>
      <c r="J99" s="93">
        <f>SUM(J4:J98)</f>
        <v>21615.5</v>
      </c>
      <c r="K99" s="91">
        <v>91</v>
      </c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1" spans="1:64" ht="12.75" customHeight="1">
      <c r="A101" s="15"/>
      <c r="B101" s="15"/>
    </row>
    <row r="102" spans="1:64" ht="12.75" customHeight="1">
      <c r="A102" s="15"/>
      <c r="B102" s="15"/>
    </row>
    <row r="103" spans="1:64" ht="12.75" customHeight="1">
      <c r="F103" s="10"/>
      <c r="G103" s="16">
        <v>2020</v>
      </c>
      <c r="H103" s="17">
        <v>2019</v>
      </c>
      <c r="I103" s="18">
        <v>2018</v>
      </c>
      <c r="J103" s="19">
        <v>2017</v>
      </c>
      <c r="K103" s="20">
        <v>2016</v>
      </c>
      <c r="L103" s="21">
        <v>2015</v>
      </c>
      <c r="M103" s="19">
        <v>2014</v>
      </c>
      <c r="N103" s="22">
        <v>2013</v>
      </c>
      <c r="O103" s="23">
        <v>2012</v>
      </c>
      <c r="P103" s="24">
        <v>2011</v>
      </c>
      <c r="Q103" s="25">
        <v>2010</v>
      </c>
      <c r="R103" s="26">
        <v>2009</v>
      </c>
    </row>
    <row r="104" spans="1:64" ht="12.75" customHeight="1">
      <c r="A104" s="27" t="s">
        <v>190</v>
      </c>
      <c r="B104" s="27"/>
      <c r="D104" s="2" t="s">
        <v>191</v>
      </c>
      <c r="E104" s="28">
        <f>I99/G99</f>
        <v>5.472312703583062E-2</v>
      </c>
      <c r="F104" s="9" t="s">
        <v>45</v>
      </c>
      <c r="G104" s="29">
        <f>G99</f>
        <v>1535</v>
      </c>
      <c r="H104" s="17">
        <v>2213</v>
      </c>
      <c r="I104" s="30">
        <v>2311</v>
      </c>
      <c r="J104" s="19">
        <v>1730</v>
      </c>
      <c r="K104" s="20">
        <v>1490</v>
      </c>
      <c r="L104" s="31">
        <v>1334</v>
      </c>
      <c r="M104" s="32">
        <v>1052</v>
      </c>
      <c r="N104" s="22">
        <v>818</v>
      </c>
      <c r="O104" s="33">
        <v>738</v>
      </c>
      <c r="P104" s="34">
        <v>734</v>
      </c>
      <c r="Q104" s="20">
        <v>481</v>
      </c>
      <c r="R104" s="18">
        <v>647</v>
      </c>
      <c r="S104" s="9">
        <f>SUM(H104:R104)</f>
        <v>13548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2.75" customHeight="1">
      <c r="A105" s="15"/>
      <c r="B105" s="15"/>
      <c r="C105" s="12"/>
      <c r="D105" s="12"/>
      <c r="F105" s="35"/>
      <c r="G105" s="29"/>
      <c r="H105" s="36"/>
      <c r="I105" s="37"/>
      <c r="J105" s="38"/>
      <c r="K105" s="39"/>
      <c r="L105" s="40"/>
      <c r="M105" s="41"/>
      <c r="N105" s="42"/>
      <c r="O105" s="5"/>
      <c r="P105" s="43"/>
      <c r="Q105" s="39"/>
      <c r="R105" s="44"/>
    </row>
    <row r="106" spans="1:64" ht="12.75" customHeight="1">
      <c r="A106" s="15" t="s">
        <v>192</v>
      </c>
      <c r="B106" s="15"/>
      <c r="C106" s="12"/>
      <c r="D106" s="12"/>
      <c r="E106" s="45">
        <f>+G99/K99</f>
        <v>16.868131868131869</v>
      </c>
      <c r="F106" s="35"/>
      <c r="G106" s="46">
        <v>17</v>
      </c>
      <c r="H106" s="47">
        <v>23</v>
      </c>
      <c r="I106" s="37">
        <v>24</v>
      </c>
      <c r="J106" s="38">
        <v>22</v>
      </c>
      <c r="K106" s="39">
        <v>25</v>
      </c>
      <c r="L106" s="40">
        <v>27</v>
      </c>
      <c r="M106" s="41">
        <v>23</v>
      </c>
      <c r="N106" s="42">
        <v>30</v>
      </c>
      <c r="O106" s="33">
        <v>26</v>
      </c>
      <c r="P106" s="43">
        <v>32</v>
      </c>
      <c r="Q106" s="39">
        <v>24</v>
      </c>
      <c r="R106" s="44">
        <v>32</v>
      </c>
    </row>
    <row r="107" spans="1:64" ht="12.75" customHeight="1">
      <c r="A107" s="15" t="s">
        <v>193</v>
      </c>
      <c r="B107" s="15"/>
      <c r="C107" s="12"/>
      <c r="D107" s="12"/>
      <c r="E107" s="45">
        <f>(G4+G5+G6+G7+G8+G9+G10+G11+G12+G15+G18+G19+G20+G22+G23+G24+G26+G27+G28+G29+G30+G31+G34+G35+G37+G39+G41+G43+G46+G47+G48+G49+G51+G53+G55+G56+G58+G59+G61+G62+G64+G65+G66+G69+G70+G71+G72+G73+G75+G76+G77+G80+G81+G82+G83+G84+G89+G90+G91+G92+G93+G94)/62</f>
        <v>19.967741935483872</v>
      </c>
      <c r="F107" s="35"/>
      <c r="G107" s="46">
        <v>20</v>
      </c>
      <c r="H107" s="47">
        <v>29</v>
      </c>
      <c r="I107" s="37">
        <v>26</v>
      </c>
      <c r="J107" s="38">
        <v>26</v>
      </c>
      <c r="K107" s="39">
        <v>27</v>
      </c>
      <c r="L107" s="40">
        <v>27</v>
      </c>
      <c r="M107" s="41">
        <v>23</v>
      </c>
      <c r="N107" s="42">
        <v>36</v>
      </c>
      <c r="O107" s="33">
        <v>29</v>
      </c>
      <c r="P107" s="43">
        <v>37</v>
      </c>
      <c r="Q107" s="39">
        <v>24</v>
      </c>
      <c r="R107" s="44">
        <v>34</v>
      </c>
    </row>
    <row r="108" spans="1:64" ht="12.75" customHeight="1">
      <c r="A108" s="15" t="s">
        <v>194</v>
      </c>
      <c r="B108" s="15"/>
      <c r="C108" s="12"/>
      <c r="D108" s="12"/>
      <c r="E108" s="45">
        <f>(G13+G14+G25+G33+G36+G40+G44+G50+G54+G57+G60+G63+G67+G68+G74)/15</f>
        <v>11.266666666666667</v>
      </c>
      <c r="F108" s="35"/>
      <c r="G108" s="46">
        <v>11</v>
      </c>
      <c r="H108" s="47">
        <v>14</v>
      </c>
      <c r="I108" s="37">
        <v>13</v>
      </c>
      <c r="J108" s="38">
        <v>15</v>
      </c>
      <c r="K108" s="39">
        <v>14</v>
      </c>
      <c r="L108" s="40">
        <v>0</v>
      </c>
      <c r="M108" s="41"/>
      <c r="N108" s="42"/>
      <c r="O108" s="33"/>
      <c r="P108" s="43"/>
      <c r="Q108" s="39"/>
      <c r="R108" s="44"/>
    </row>
    <row r="109" spans="1:64" ht="12.75" customHeight="1">
      <c r="A109" s="15" t="s">
        <v>195</v>
      </c>
      <c r="B109" s="15"/>
      <c r="C109" s="12"/>
      <c r="D109" s="12"/>
      <c r="E109" s="45">
        <f>(G21+G32+G38+G42+G45+G52)/6</f>
        <v>10.833333333333334</v>
      </c>
      <c r="F109" s="35"/>
      <c r="G109" s="46">
        <v>11</v>
      </c>
      <c r="H109" s="47">
        <v>17</v>
      </c>
      <c r="I109" s="37">
        <v>29</v>
      </c>
      <c r="J109" s="38">
        <v>20</v>
      </c>
      <c r="K109" s="39">
        <v>27</v>
      </c>
      <c r="L109" s="40">
        <v>19</v>
      </c>
      <c r="M109" s="41">
        <v>24</v>
      </c>
      <c r="N109" s="42">
        <v>20</v>
      </c>
      <c r="O109" s="33">
        <v>25</v>
      </c>
      <c r="P109" s="43">
        <v>26</v>
      </c>
      <c r="Q109" s="39">
        <v>24</v>
      </c>
      <c r="R109" s="44">
        <v>29</v>
      </c>
    </row>
    <row r="110" spans="1:64" ht="12.75" customHeight="1">
      <c r="A110" s="15" t="s">
        <v>196</v>
      </c>
      <c r="B110" s="15"/>
      <c r="C110" s="12"/>
      <c r="D110" s="12"/>
      <c r="E110" s="45">
        <f>(G39+G40+G41+G42)/4</f>
        <v>14</v>
      </c>
      <c r="F110" s="35"/>
      <c r="G110" s="46">
        <v>14</v>
      </c>
      <c r="H110" s="47">
        <v>30</v>
      </c>
      <c r="I110" s="37">
        <v>31</v>
      </c>
      <c r="J110" s="38">
        <v>20</v>
      </c>
      <c r="K110" s="39">
        <v>17</v>
      </c>
      <c r="L110" s="40">
        <v>13</v>
      </c>
      <c r="M110" s="41">
        <v>19</v>
      </c>
      <c r="N110" s="42">
        <v>32</v>
      </c>
      <c r="O110" s="33">
        <v>25</v>
      </c>
      <c r="P110" s="43">
        <v>24</v>
      </c>
      <c r="Q110" s="39">
        <v>19</v>
      </c>
      <c r="R110" s="44">
        <v>31</v>
      </c>
    </row>
    <row r="111" spans="1:64" ht="12.75" customHeight="1">
      <c r="A111" s="15" t="s">
        <v>197</v>
      </c>
      <c r="B111" s="15"/>
      <c r="C111" s="12"/>
      <c r="D111" s="12"/>
      <c r="E111" s="45">
        <v>40</v>
      </c>
      <c r="F111" s="48"/>
      <c r="G111" s="46">
        <v>40</v>
      </c>
      <c r="H111" s="47">
        <v>33</v>
      </c>
      <c r="I111" s="37">
        <v>35</v>
      </c>
      <c r="J111" s="38">
        <v>53</v>
      </c>
      <c r="K111" s="39">
        <v>44</v>
      </c>
      <c r="L111" s="40">
        <v>41</v>
      </c>
      <c r="M111" s="41">
        <v>32</v>
      </c>
      <c r="N111" s="42">
        <v>13</v>
      </c>
      <c r="O111" s="33">
        <v>16</v>
      </c>
      <c r="P111" s="43" t="s">
        <v>198</v>
      </c>
      <c r="Q111" s="39" t="s">
        <v>198</v>
      </c>
      <c r="R111" s="44" t="s">
        <v>198</v>
      </c>
    </row>
    <row r="112" spans="1:64" ht="12.75" customHeight="1">
      <c r="A112" s="15" t="s">
        <v>199</v>
      </c>
      <c r="B112" s="15"/>
      <c r="C112" s="12"/>
      <c r="D112" s="12"/>
      <c r="E112" s="45">
        <v>0</v>
      </c>
      <c r="F112" s="35"/>
      <c r="G112" s="46">
        <v>0</v>
      </c>
      <c r="H112" s="47">
        <f>E112</f>
        <v>0</v>
      </c>
      <c r="I112" s="37">
        <v>0</v>
      </c>
      <c r="J112" s="38">
        <v>16</v>
      </c>
      <c r="K112" s="39">
        <v>12</v>
      </c>
      <c r="L112" s="40">
        <v>10</v>
      </c>
      <c r="M112" s="41">
        <v>22</v>
      </c>
    </row>
    <row r="113" spans="1:9" ht="12.75" customHeight="1">
      <c r="A113" s="15" t="s">
        <v>45</v>
      </c>
      <c r="B113" s="15"/>
      <c r="E113" s="33" t="s">
        <v>45</v>
      </c>
      <c r="F113" s="35"/>
      <c r="G113" s="3"/>
      <c r="I113" s="39"/>
    </row>
    <row r="114" spans="1:9" ht="12.75" customHeight="1">
      <c r="A114" s="15"/>
      <c r="B114" s="15"/>
      <c r="F114" s="35"/>
      <c r="G114" s="3"/>
    </row>
  </sheetData>
  <hyperlinks>
    <hyperlink ref="C15" r:id="rId1"/>
  </hyperlinks>
  <pageMargins left="0.74803149606299213" right="0.74803149606299213" top="1.0826771653543306" bottom="0.6889763779527559" header="0.78740157480314954" footer="0.39370078740157477"/>
  <pageSetup paperSize="9" fitToWidth="0" fitToHeight="0" pageOrder="overThenDown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workbookViewId="0"/>
  </sheetViews>
  <sheetFormatPr defaultRowHeight="12.75" customHeight="1"/>
  <cols>
    <col min="1" max="1" width="39.625" customWidth="1"/>
    <col min="2" max="2" width="8.5" style="49" customWidth="1"/>
    <col min="3" max="3" width="10.25" style="11" customWidth="1"/>
    <col min="4" max="4" width="13" customWidth="1"/>
    <col min="5" max="5" width="8.5" style="29" customWidth="1"/>
    <col min="6" max="6" width="9.875" customWidth="1"/>
    <col min="7" max="7" width="11.625" customWidth="1"/>
    <col min="8" max="64" width="8.375" customWidth="1"/>
  </cols>
  <sheetData>
    <row r="1" spans="1:64" ht="12.75" customHeight="1">
      <c r="A1" s="33" t="s">
        <v>200</v>
      </c>
      <c r="C1" s="45" t="s">
        <v>45</v>
      </c>
      <c r="D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2.75" customHeight="1">
      <c r="A2" s="15"/>
    </row>
    <row r="3" spans="1:64" ht="12.75" customHeight="1">
      <c r="A3" s="27" t="s">
        <v>190</v>
      </c>
      <c r="C3" s="49" t="s">
        <v>201</v>
      </c>
    </row>
    <row r="4" spans="1:64" ht="12.75" customHeight="1">
      <c r="A4" s="27"/>
      <c r="E4" s="29">
        <v>2020</v>
      </c>
      <c r="F4" s="50">
        <v>2019</v>
      </c>
      <c r="G4" s="51">
        <v>2018</v>
      </c>
      <c r="H4" s="5">
        <v>2017</v>
      </c>
      <c r="I4" s="52">
        <v>2016</v>
      </c>
    </row>
    <row r="5" spans="1:64" ht="12.75" customHeight="1">
      <c r="A5" s="27" t="s">
        <v>202</v>
      </c>
      <c r="C5" s="49">
        <v>0.15028901734104</v>
      </c>
      <c r="E5" s="29">
        <v>1535</v>
      </c>
      <c r="F5" s="50">
        <v>2213</v>
      </c>
      <c r="G5" s="51">
        <v>2311</v>
      </c>
      <c r="H5" s="53">
        <v>1730</v>
      </c>
      <c r="I5" s="5">
        <v>1490</v>
      </c>
    </row>
    <row r="6" spans="1:64" ht="12.75" customHeight="1">
      <c r="A6" s="15" t="s">
        <v>192</v>
      </c>
      <c r="B6" s="49" t="s">
        <v>45</v>
      </c>
      <c r="C6" s="46">
        <v>17</v>
      </c>
      <c r="E6" s="46">
        <v>17</v>
      </c>
      <c r="F6" s="47">
        <v>23</v>
      </c>
      <c r="G6" s="51">
        <v>24</v>
      </c>
      <c r="H6" s="5">
        <v>22</v>
      </c>
      <c r="I6" s="39">
        <v>25</v>
      </c>
    </row>
    <row r="7" spans="1:64" ht="12.75" customHeight="1">
      <c r="A7" s="15" t="s">
        <v>203</v>
      </c>
      <c r="C7" s="46">
        <v>20</v>
      </c>
      <c r="E7" s="46">
        <v>20</v>
      </c>
      <c r="F7" s="47">
        <v>29</v>
      </c>
      <c r="G7" s="51">
        <v>26</v>
      </c>
      <c r="H7" s="5">
        <v>26</v>
      </c>
      <c r="I7" s="39">
        <v>27</v>
      </c>
    </row>
    <row r="8" spans="1:64" ht="12.75" customHeight="1">
      <c r="A8" s="15" t="s">
        <v>204</v>
      </c>
      <c r="B8" s="49" t="s">
        <v>45</v>
      </c>
      <c r="C8" s="46">
        <v>11</v>
      </c>
      <c r="E8" s="46">
        <v>11</v>
      </c>
      <c r="F8" s="47">
        <v>14</v>
      </c>
      <c r="G8" s="51">
        <v>13</v>
      </c>
      <c r="H8" s="5">
        <v>15</v>
      </c>
      <c r="I8" s="39">
        <v>14</v>
      </c>
    </row>
    <row r="9" spans="1:64" ht="12.75" customHeight="1">
      <c r="A9" s="15" t="s">
        <v>205</v>
      </c>
      <c r="B9" s="49" t="s">
        <v>45</v>
      </c>
      <c r="C9" s="46">
        <v>11</v>
      </c>
      <c r="E9" s="46">
        <v>11</v>
      </c>
      <c r="F9" s="47">
        <v>17</v>
      </c>
      <c r="G9" s="51">
        <v>29</v>
      </c>
      <c r="H9" s="5">
        <v>20</v>
      </c>
      <c r="I9" s="39">
        <v>27</v>
      </c>
    </row>
    <row r="10" spans="1:64" ht="12.75" customHeight="1">
      <c r="A10" s="15" t="s">
        <v>206</v>
      </c>
      <c r="C10" s="46">
        <v>14</v>
      </c>
      <c r="E10" s="46">
        <v>14</v>
      </c>
      <c r="F10" s="47">
        <v>30</v>
      </c>
      <c r="G10" s="51">
        <v>31</v>
      </c>
      <c r="H10" s="5">
        <v>20</v>
      </c>
      <c r="I10" s="39">
        <v>17</v>
      </c>
    </row>
    <row r="11" spans="1:64" ht="12.75" customHeight="1">
      <c r="A11" s="15" t="s">
        <v>197</v>
      </c>
      <c r="C11" s="46">
        <v>40</v>
      </c>
      <c r="E11" s="46">
        <v>40</v>
      </c>
      <c r="F11" s="47">
        <v>33</v>
      </c>
      <c r="G11" s="51">
        <v>35</v>
      </c>
      <c r="H11" s="5">
        <v>53</v>
      </c>
      <c r="I11" s="39">
        <v>44</v>
      </c>
    </row>
    <row r="12" spans="1:64" ht="12.75" customHeight="1">
      <c r="A12" s="15" t="s">
        <v>199</v>
      </c>
      <c r="C12" s="46">
        <v>0</v>
      </c>
      <c r="E12" s="46">
        <v>0</v>
      </c>
      <c r="F12" s="47">
        <v>0</v>
      </c>
      <c r="G12" s="51">
        <v>0</v>
      </c>
      <c r="H12" s="5">
        <v>16</v>
      </c>
      <c r="I12" s="39">
        <v>12</v>
      </c>
    </row>
    <row r="13" spans="1:64" ht="12.75" customHeight="1">
      <c r="A13" s="15"/>
      <c r="C13" t="s">
        <v>45</v>
      </c>
      <c r="F13" s="50"/>
      <c r="G13" s="54"/>
    </row>
    <row r="14" spans="1:64" ht="12.75" customHeight="1">
      <c r="D14" t="s">
        <v>45</v>
      </c>
      <c r="F14" s="50"/>
      <c r="G14" s="54"/>
    </row>
    <row r="15" spans="1:64" ht="12.75" customHeight="1">
      <c r="A15" t="s">
        <v>207</v>
      </c>
      <c r="C15" s="55">
        <v>0.05</v>
      </c>
      <c r="E15" s="29">
        <v>84</v>
      </c>
      <c r="F15" s="50">
        <v>197</v>
      </c>
      <c r="G15" s="29">
        <v>246</v>
      </c>
    </row>
    <row r="16" spans="1:64" ht="12.75" customHeight="1">
      <c r="B16" s="27"/>
      <c r="C16" s="56"/>
      <c r="D16" s="28"/>
      <c r="F16" s="54"/>
    </row>
    <row r="17" spans="1:4" ht="12.75" customHeight="1">
      <c r="A17" s="15"/>
      <c r="B17" s="15"/>
      <c r="C17" s="57"/>
      <c r="D17" s="3"/>
    </row>
    <row r="18" spans="1:4" ht="12.75" customHeight="1">
      <c r="A18" s="15"/>
      <c r="B18" s="15"/>
      <c r="C18" s="57"/>
      <c r="D18" s="45"/>
    </row>
    <row r="19" spans="1:4" ht="12.75" customHeight="1">
      <c r="A19" s="15"/>
      <c r="B19" s="15"/>
      <c r="C19" s="57"/>
      <c r="D19" s="45"/>
    </row>
    <row r="20" spans="1:4" ht="12.75" customHeight="1">
      <c r="A20" s="15"/>
      <c r="B20" s="15"/>
      <c r="C20" s="57"/>
      <c r="D20" s="45"/>
    </row>
    <row r="21" spans="1:4" ht="12.75" customHeight="1">
      <c r="A21" s="15"/>
      <c r="B21" s="15"/>
      <c r="C21" s="57"/>
      <c r="D21" s="45"/>
    </row>
    <row r="22" spans="1:4" ht="12.75" customHeight="1">
      <c r="A22" s="15"/>
      <c r="B22" s="15"/>
      <c r="C22" s="57"/>
      <c r="D22" s="45"/>
    </row>
    <row r="23" spans="1:4" ht="12.75" customHeight="1">
      <c r="A23" s="15"/>
      <c r="B23" s="15"/>
      <c r="C23" s="57"/>
      <c r="D23" s="45"/>
    </row>
    <row r="24" spans="1:4" ht="12.75" customHeight="1">
      <c r="A24" s="15"/>
      <c r="B24" s="15"/>
      <c r="C24" s="57"/>
      <c r="D24" s="45"/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604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Statistik 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AASE ESLUND HONUM</dc:creator>
  <cp:lastModifiedBy>Vagn Olsen</cp:lastModifiedBy>
  <cp:revision>137</cp:revision>
  <cp:lastPrinted>2019-02-16T17:03:36Z</cp:lastPrinted>
  <dcterms:created xsi:type="dcterms:W3CDTF">2010-05-24T11:42:42Z</dcterms:created>
  <dcterms:modified xsi:type="dcterms:W3CDTF">2020-12-30T10:32:01Z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